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firstSheet="1" activeTab="6"/>
  </bookViews>
  <sheets>
    <sheet name="Statistics" sheetId="1" r:id="rId1"/>
    <sheet name="50I, 50P,0HR" sheetId="2" r:id="rId2"/>
    <sheet name="50I,40P,10HR" sheetId="3" r:id="rId3"/>
    <sheet name="50I,30P,20HR" sheetId="4" r:id="rId4"/>
    <sheet name="40I,40P,20HR" sheetId="5" r:id="rId5"/>
    <sheet name="40I,30P,30HR" sheetId="6" r:id="rId6"/>
    <sheet name="60I,30P,10HR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<sst xmlns="http://schemas.openxmlformats.org/spreadsheetml/2006/main" count="332" uniqueCount="60">
  <si>
    <t>1 CASE ELIGIBLE</t>
  </si>
  <si>
    <t>REFORMATTED STATISTICS BASED ON INCIDENCE</t>
  </si>
  <si>
    <t>GREATER THAN OR EQUAL TO 3 CASES OVER 3 YEARS</t>
  </si>
  <si>
    <t>Incidence</t>
  </si>
  <si>
    <t>Prevalence</t>
  </si>
  <si>
    <t>HR Testing</t>
  </si>
  <si>
    <t>TOTAL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</si>
  <si>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</si>
  <si>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</si>
  <si>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</si>
  <si>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</si>
  <si>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</si>
  <si>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</si>
  <si>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</si>
  <si>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</si>
  <si>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</si>
  <si>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</si>
  <si>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</si>
  <si>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</si>
  <si>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</si>
  <si>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</si>
  <si>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</si>
  <si>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</si>
  <si>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</si>
  <si>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</si>
  <si>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</si>
  <si>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</si>
  <si>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</si>
  <si>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</si>
  <si>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</si>
  <si>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</si>
  <si>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</si>
  <si>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</si>
  <si>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Tillamook</t>
  </si>
  <si>
    <t>Umatilla</t>
  </si>
  <si>
    <t>Union</t>
  </si>
  <si>
    <t>Wallowa</t>
  </si>
  <si>
    <t>Wasco-Sherman</t>
  </si>
  <si>
    <t>Washington</t>
  </si>
  <si>
    <t>Wheeler</t>
  </si>
  <si>
    <t>Yamhill</t>
  </si>
  <si>
    <t>STATISTICS</t>
  </si>
  <si>
    <t>Total Public</t>
  </si>
  <si>
    <t># New</t>
  </si>
  <si>
    <t>% New</t>
  </si>
  <si>
    <t>Sector HIV</t>
  </si>
  <si>
    <t>Diagnoses</t>
  </si>
  <si>
    <t># PLWH/A</t>
  </si>
  <si>
    <t>% PLWH/A</t>
  </si>
  <si>
    <t>Rate/</t>
  </si>
  <si>
    <t>Testing</t>
  </si>
  <si>
    <t>High-Risk</t>
  </si>
  <si>
    <t>Proportion</t>
  </si>
  <si>
    <t>Minority</t>
  </si>
  <si>
    <t>2002-2004</t>
  </si>
  <si>
    <t>on 12/31/04</t>
  </si>
  <si>
    <t>Population</t>
  </si>
  <si>
    <t>2003/2004</t>
  </si>
  <si>
    <t>of State</t>
  </si>
  <si>
    <t>of County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</si>
</sst>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00"/>
    <numFmt numFmtId="166" formatCode="0.0"/>
    <numFmt numFmtId="167" formatCode="0.000"/>
  </numFmts>
  <fonts count="5">
    <font>
      <sz val="10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1" fillId="0" borderId="4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3" fontId="0" fillId="0" borderId="2" xfId="0" applyNumberFormat="1" applyBorder="1" applyAlignment="1">
      <alignment/>
    </xf>
    <xf numFmtId="3" fontId="0" fillId="2" borderId="2" xfId="0" applyNumberFormat="1" applyFill="1" applyBorder="1" applyAlignment="1">
      <alignment/>
    </xf>
    <xf numFmtId="164" fontId="0" fillId="0" borderId="17" xfId="0" applyNumberFormat="1" applyBorder="1" applyAlignment="1">
      <alignment/>
    </xf>
    <xf numFmtId="164" fontId="1" fillId="0" borderId="17" xfId="0" applyNumberFormat="1" applyFont="1" applyBorder="1" applyAlignment="1">
      <alignment/>
    </xf>
    <xf numFmtId="0" fontId="1" fillId="3" borderId="16" xfId="0" applyFont="1" applyFill="1" applyBorder="1" applyAlignment="1">
      <alignment/>
    </xf>
    <xf numFmtId="3" fontId="0" fillId="3" borderId="2" xfId="0" applyNumberFormat="1" applyFill="1" applyBorder="1" applyAlignment="1">
      <alignment/>
    </xf>
    <xf numFmtId="3" fontId="0" fillId="3" borderId="2" xfId="0" applyNumberForma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1" fillId="3" borderId="17" xfId="0" applyNumberFormat="1" applyFont="1" applyFill="1" applyBorder="1" applyAlignment="1">
      <alignment/>
    </xf>
    <xf numFmtId="0" fontId="1" fillId="3" borderId="18" xfId="0" applyFont="1" applyFill="1" applyBorder="1" applyAlignment="1">
      <alignment/>
    </xf>
    <xf numFmtId="3" fontId="0" fillId="3" borderId="19" xfId="0" applyNumberFormat="1" applyFill="1" applyBorder="1" applyAlignment="1">
      <alignment/>
    </xf>
    <xf numFmtId="3" fontId="0" fillId="3" borderId="19" xfId="0" applyNumberFormat="1" applyFill="1" applyBorder="1" applyAlignment="1">
      <alignment/>
    </xf>
    <xf numFmtId="164" fontId="0" fillId="3" borderId="20" xfId="0" applyNumberFormat="1" applyFill="1" applyBorder="1" applyAlignment="1">
      <alignment/>
    </xf>
    <xf numFmtId="164" fontId="1" fillId="3" borderId="20" xfId="0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3" fontId="0" fillId="0" borderId="2" xfId="0" applyNumberFormat="1" applyFill="1" applyBorder="1" applyAlignment="1">
      <alignment/>
    </xf>
    <xf numFmtId="3" fontId="0" fillId="0" borderId="2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164" fontId="1" fillId="0" borderId="17" xfId="0" applyNumberFormat="1" applyFont="1" applyFill="1" applyBorder="1" applyAlignment="1">
      <alignment/>
    </xf>
    <xf numFmtId="0" fontId="1" fillId="0" borderId="18" xfId="0" applyFont="1" applyBorder="1" applyAlignment="1">
      <alignment/>
    </xf>
    <xf numFmtId="3" fontId="0" fillId="0" borderId="19" xfId="0" applyNumberFormat="1" applyBorder="1" applyAlignment="1">
      <alignment/>
    </xf>
    <xf numFmtId="3" fontId="0" fillId="2" borderId="19" xfId="0" applyNumberFormat="1" applyFill="1" applyBorder="1" applyAlignment="1">
      <alignment/>
    </xf>
    <xf numFmtId="164" fontId="0" fillId="0" borderId="20" xfId="0" applyNumberFormat="1" applyBorder="1" applyAlignment="1">
      <alignment/>
    </xf>
    <xf numFmtId="164" fontId="1" fillId="0" borderId="20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1" fillId="0" borderId="21" xfId="0" applyFont="1" applyBorder="1" applyAlignment="1">
      <alignment/>
    </xf>
    <xf numFmtId="3" fontId="1" fillId="0" borderId="9" xfId="0" applyNumberFormat="1" applyFont="1" applyBorder="1" applyAlignment="1">
      <alignment/>
    </xf>
    <xf numFmtId="3" fontId="1" fillId="2" borderId="9" xfId="0" applyNumberFormat="1" applyFont="1" applyFill="1" applyBorder="1" applyAlignment="1">
      <alignment/>
    </xf>
    <xf numFmtId="164" fontId="1" fillId="0" borderId="22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2" fontId="0" fillId="0" borderId="3" xfId="0" applyNumberFormat="1" applyBorder="1" applyAlignment="1">
      <alignment/>
    </xf>
    <xf numFmtId="0" fontId="1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0" fontId="0" fillId="0" borderId="3" xfId="0" applyBorder="1" applyAlignment="1">
      <alignment/>
    </xf>
    <xf numFmtId="0" fontId="1" fillId="0" borderId="25" xfId="0" applyFont="1" applyBorder="1" applyAlignment="1">
      <alignment horizontal="right"/>
    </xf>
    <xf numFmtId="0" fontId="1" fillId="0" borderId="0" xfId="0" applyFont="1" applyAlignment="1">
      <alignment horizontal="right"/>
    </xf>
    <xf numFmtId="10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2" fontId="1" fillId="0" borderId="3" xfId="0" applyNumberFormat="1" applyFont="1" applyBorder="1" applyAlignment="1">
      <alignment horizontal="right"/>
    </xf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0" fontId="1" fillId="0" borderId="24" xfId="0" applyNumberFormat="1" applyFont="1" applyBorder="1" applyAlignment="1">
      <alignment horizontal="right"/>
    </xf>
    <xf numFmtId="3" fontId="1" fillId="0" borderId="24" xfId="0" applyNumberFormat="1" applyFont="1" applyBorder="1" applyAlignment="1">
      <alignment horizontal="right"/>
    </xf>
    <xf numFmtId="2" fontId="1" fillId="0" borderId="25" xfId="0" applyNumberFormat="1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27" xfId="0" applyFont="1" applyFill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10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 horizontal="right"/>
    </xf>
    <xf numFmtId="2" fontId="1" fillId="0" borderId="7" xfId="0" applyNumberFormat="1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10" fontId="0" fillId="0" borderId="3" xfId="0" applyNumberFormat="1" applyBorder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3" xfId="0" applyNumberFormat="1" applyBorder="1" applyAlignment="1">
      <alignment/>
    </xf>
    <xf numFmtId="167" fontId="0" fillId="0" borderId="0" xfId="0" applyNumberFormat="1" applyAlignment="1">
      <alignment/>
    </xf>
    <xf numFmtId="165" fontId="0" fillId="0" borderId="3" xfId="0" applyNumberFormat="1" applyBorder="1" applyAlignment="1">
      <alignment/>
    </xf>
    <xf numFmtId="3" fontId="2" fillId="0" borderId="27" xfId="0" applyNumberFormat="1" applyFont="1" applyFill="1" applyBorder="1" applyAlignment="1" applyProtection="1">
      <alignment/>
      <protection locked="0"/>
    </xf>
    <xf numFmtId="3" fontId="2" fillId="0" borderId="29" xfId="0" applyNumberFormat="1" applyFont="1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0" fontId="0" fillId="0" borderId="31" xfId="0" applyNumberFormat="1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7" fontId="0" fillId="0" borderId="30" xfId="0" applyNumberFormat="1" applyBorder="1" applyAlignment="1">
      <alignment/>
    </xf>
    <xf numFmtId="165" fontId="0" fillId="0" borderId="31" xfId="0" applyNumberFormat="1" applyBorder="1" applyAlignment="1">
      <alignment/>
    </xf>
    <xf numFmtId="3" fontId="2" fillId="0" borderId="32" xfId="0" applyNumberFormat="1" applyFon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0" fontId="2" fillId="0" borderId="29" xfId="0" applyFont="1" applyFill="1" applyBorder="1" applyAlignment="1">
      <alignment/>
    </xf>
    <xf numFmtId="0" fontId="1" fillId="0" borderId="33" xfId="0" applyFont="1" applyBorder="1" applyAlignment="1">
      <alignment/>
    </xf>
    <xf numFmtId="10" fontId="1" fillId="0" borderId="10" xfId="0" applyNumberFormat="1" applyFont="1" applyBorder="1" applyAlignment="1">
      <alignment/>
    </xf>
    <xf numFmtId="10" fontId="1" fillId="0" borderId="33" xfId="0" applyNumberFormat="1" applyFont="1" applyBorder="1" applyAlignment="1">
      <alignment/>
    </xf>
    <xf numFmtId="3" fontId="1" fillId="0" borderId="33" xfId="0" applyNumberFormat="1" applyFont="1" applyBorder="1" applyAlignment="1">
      <alignment/>
    </xf>
    <xf numFmtId="166" fontId="1" fillId="0" borderId="10" xfId="0" applyNumberFormat="1" applyFont="1" applyBorder="1" applyAlignment="1">
      <alignment/>
    </xf>
    <xf numFmtId="167" fontId="1" fillId="0" borderId="33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zahn\My%20Documents\NEW%20HIV%20PREVENTION%20FUNDING%20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tistics"/>
      <sheetName val="All LHD Eligible"/>
      <sheetName val="1 Case"/>
      <sheetName val="1 Case; 50 I, 50 P"/>
      <sheetName val="1 Case; 70 I, 30 P"/>
      <sheetName val="1 Case; 23% HRT"/>
      <sheetName val="1 Case; 23% HRT; 1% Prev."/>
      <sheetName val="1 Case; 1% Prev."/>
      <sheetName val="Modified Current Formula A"/>
      <sheetName val="Modified Current Formula B"/>
    </sheetNames>
    <sheetDataSet>
      <sheetData sheetId="0">
        <row r="6">
          <cell r="B6">
            <v>0</v>
          </cell>
          <cell r="D6">
            <v>2</v>
          </cell>
          <cell r="I6">
            <v>43</v>
          </cell>
        </row>
        <row r="7">
          <cell r="B7">
            <v>4</v>
          </cell>
          <cell r="D7">
            <v>29</v>
          </cell>
          <cell r="I7">
            <v>120</v>
          </cell>
        </row>
        <row r="8">
          <cell r="B8">
            <v>46</v>
          </cell>
          <cell r="D8">
            <v>194</v>
          </cell>
          <cell r="I8">
            <v>551</v>
          </cell>
        </row>
        <row r="9">
          <cell r="B9">
            <v>5</v>
          </cell>
          <cell r="D9">
            <v>19</v>
          </cell>
          <cell r="I9">
            <v>52</v>
          </cell>
        </row>
        <row r="10">
          <cell r="B10">
            <v>4</v>
          </cell>
          <cell r="D10">
            <v>21</v>
          </cell>
          <cell r="I10">
            <v>34</v>
          </cell>
        </row>
        <row r="11">
          <cell r="B11">
            <v>6</v>
          </cell>
          <cell r="D11">
            <v>36</v>
          </cell>
          <cell r="I11">
            <v>133</v>
          </cell>
        </row>
        <row r="12">
          <cell r="B12">
            <v>1</v>
          </cell>
          <cell r="D12">
            <v>3</v>
          </cell>
          <cell r="I12">
            <v>35</v>
          </cell>
        </row>
        <row r="13">
          <cell r="B13">
            <v>2</v>
          </cell>
          <cell r="D13">
            <v>7</v>
          </cell>
          <cell r="I13">
            <v>54</v>
          </cell>
        </row>
        <row r="14">
          <cell r="B14">
            <v>15</v>
          </cell>
          <cell r="D14">
            <v>52</v>
          </cell>
          <cell r="I14">
            <v>183</v>
          </cell>
        </row>
        <row r="15">
          <cell r="B15">
            <v>10</v>
          </cell>
          <cell r="D15">
            <v>56</v>
          </cell>
          <cell r="I15">
            <v>546</v>
          </cell>
        </row>
        <row r="16">
          <cell r="B16">
            <v>0</v>
          </cell>
          <cell r="D16">
            <v>2</v>
          </cell>
          <cell r="I16">
            <v>7</v>
          </cell>
        </row>
        <row r="17">
          <cell r="B17">
            <v>0</v>
          </cell>
          <cell r="D17">
            <v>1</v>
          </cell>
          <cell r="I17">
            <v>8</v>
          </cell>
        </row>
        <row r="18">
          <cell r="B18">
            <v>0</v>
          </cell>
          <cell r="D18">
            <v>8</v>
          </cell>
          <cell r="I18">
            <v>24</v>
          </cell>
        </row>
        <row r="19">
          <cell r="B19">
            <v>31</v>
          </cell>
          <cell r="D19">
            <v>126</v>
          </cell>
          <cell r="I19">
            <v>394</v>
          </cell>
        </row>
        <row r="20">
          <cell r="B20">
            <v>3</v>
          </cell>
          <cell r="D20">
            <v>8</v>
          </cell>
          <cell r="I20">
            <v>34</v>
          </cell>
        </row>
        <row r="21">
          <cell r="B21">
            <v>8</v>
          </cell>
          <cell r="D21">
            <v>51</v>
          </cell>
          <cell r="I21">
            <v>71</v>
          </cell>
        </row>
        <row r="22">
          <cell r="B22">
            <v>4</v>
          </cell>
          <cell r="D22">
            <v>21</v>
          </cell>
          <cell r="I22">
            <v>63</v>
          </cell>
        </row>
        <row r="23">
          <cell r="B23">
            <v>2</v>
          </cell>
          <cell r="D23">
            <v>2</v>
          </cell>
          <cell r="I23">
            <v>17</v>
          </cell>
        </row>
        <row r="24">
          <cell r="B24">
            <v>61</v>
          </cell>
          <cell r="D24">
            <v>248</v>
          </cell>
          <cell r="I24">
            <v>1294</v>
          </cell>
        </row>
        <row r="25">
          <cell r="B25">
            <v>14</v>
          </cell>
          <cell r="D25">
            <v>31</v>
          </cell>
          <cell r="I25">
            <v>105</v>
          </cell>
        </row>
        <row r="26">
          <cell r="B26">
            <v>8</v>
          </cell>
          <cell r="D26">
            <v>41</v>
          </cell>
          <cell r="I26">
            <v>146</v>
          </cell>
        </row>
        <row r="27">
          <cell r="B27">
            <v>3</v>
          </cell>
          <cell r="D27">
            <v>12</v>
          </cell>
          <cell r="I27">
            <v>9</v>
          </cell>
        </row>
        <row r="28">
          <cell r="B28">
            <v>52</v>
          </cell>
          <cell r="D28">
            <v>271</v>
          </cell>
          <cell r="I28">
            <v>353</v>
          </cell>
        </row>
        <row r="29">
          <cell r="B29">
            <v>0</v>
          </cell>
          <cell r="D29">
            <v>5</v>
          </cell>
          <cell r="I29">
            <v>8</v>
          </cell>
        </row>
        <row r="30">
          <cell r="B30">
            <v>460</v>
          </cell>
          <cell r="D30">
            <v>2377</v>
          </cell>
          <cell r="I30">
            <v>5416</v>
          </cell>
        </row>
        <row r="31">
          <cell r="B31">
            <v>3</v>
          </cell>
          <cell r="D31">
            <v>20</v>
          </cell>
          <cell r="I31">
            <v>41</v>
          </cell>
        </row>
        <row r="32">
          <cell r="B32">
            <v>4</v>
          </cell>
          <cell r="D32">
            <v>8</v>
          </cell>
          <cell r="I32">
            <v>73</v>
          </cell>
        </row>
        <row r="33">
          <cell r="B33">
            <v>9</v>
          </cell>
          <cell r="D33">
            <v>32</v>
          </cell>
          <cell r="I33">
            <v>112</v>
          </cell>
        </row>
        <row r="34">
          <cell r="B34">
            <v>3</v>
          </cell>
          <cell r="D34">
            <v>7</v>
          </cell>
          <cell r="I34">
            <v>70</v>
          </cell>
        </row>
        <row r="35">
          <cell r="B35">
            <v>0</v>
          </cell>
          <cell r="D35">
            <v>1</v>
          </cell>
          <cell r="I35">
            <v>7</v>
          </cell>
        </row>
        <row r="36">
          <cell r="B36">
            <v>4</v>
          </cell>
          <cell r="D36">
            <v>12</v>
          </cell>
          <cell r="I36">
            <v>74</v>
          </cell>
        </row>
        <row r="37">
          <cell r="B37">
            <v>101</v>
          </cell>
          <cell r="D37">
            <v>279</v>
          </cell>
          <cell r="I37">
            <v>758</v>
          </cell>
        </row>
        <row r="38">
          <cell r="B38">
            <v>0</v>
          </cell>
          <cell r="D38">
            <v>0</v>
          </cell>
          <cell r="I38">
            <v>0</v>
          </cell>
        </row>
        <row r="39">
          <cell r="B39">
            <v>15</v>
          </cell>
          <cell r="D39">
            <v>39</v>
          </cell>
          <cell r="I39">
            <v>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L41" sqref="A1:L41"/>
    </sheetView>
  </sheetViews>
  <sheetFormatPr defaultColWidth="9.140625" defaultRowHeight="12.75"/>
  <cols>
    <col min="1" max="1" width="16.00390625" style="0" bestFit="1" customWidth="1"/>
    <col min="2" max="12" width="10.7109375" style="0" customWidth="1"/>
  </cols>
  <sheetData>
    <row r="1" spans="1:11" ht="13.5" thickBot="1">
      <c r="A1" s="1" t="s">
        <v>41</v>
      </c>
      <c r="B1" s="2"/>
      <c r="C1" s="52"/>
      <c r="D1" s="2"/>
      <c r="E1" s="52"/>
      <c r="F1" s="53"/>
      <c r="G1" s="54"/>
      <c r="H1" s="55"/>
      <c r="K1" s="56"/>
    </row>
    <row r="2" spans="1:11" ht="13.5" thickBot="1">
      <c r="A2" s="2"/>
      <c r="B2" s="2"/>
      <c r="C2" s="52"/>
      <c r="D2" s="2"/>
      <c r="E2" s="52"/>
      <c r="F2" s="53"/>
      <c r="G2" s="57"/>
      <c r="H2" s="58" t="s">
        <v>42</v>
      </c>
      <c r="I2" s="59"/>
      <c r="J2" s="59"/>
      <c r="K2" s="60"/>
    </row>
    <row r="3" spans="1:11" ht="13.5" thickBot="1">
      <c r="A3" s="61"/>
      <c r="B3" s="58" t="s">
        <v>43</v>
      </c>
      <c r="C3" s="62" t="s">
        <v>44</v>
      </c>
      <c r="D3" s="63"/>
      <c r="E3" s="64"/>
      <c r="F3" s="65"/>
      <c r="G3" s="66"/>
      <c r="H3" s="63" t="s">
        <v>45</v>
      </c>
      <c r="J3" s="63" t="s">
        <v>5</v>
      </c>
      <c r="K3" s="67" t="s">
        <v>5</v>
      </c>
    </row>
    <row r="4" spans="1:12" ht="12.75">
      <c r="A4" s="61"/>
      <c r="B4" s="63" t="s">
        <v>46</v>
      </c>
      <c r="C4" s="68" t="s">
        <v>46</v>
      </c>
      <c r="D4" s="58" t="s">
        <v>47</v>
      </c>
      <c r="E4" s="69" t="s">
        <v>48</v>
      </c>
      <c r="F4" s="70"/>
      <c r="G4" s="71" t="s">
        <v>49</v>
      </c>
      <c r="H4" s="72" t="s">
        <v>50</v>
      </c>
      <c r="I4" s="63" t="s">
        <v>51</v>
      </c>
      <c r="J4" s="63" t="s">
        <v>52</v>
      </c>
      <c r="K4" s="67" t="s">
        <v>52</v>
      </c>
      <c r="L4" s="73" t="s">
        <v>53</v>
      </c>
    </row>
    <row r="5" spans="1:12" ht="13.5" thickBot="1">
      <c r="A5" s="13"/>
      <c r="B5" s="74" t="s">
        <v>54</v>
      </c>
      <c r="C5" s="75" t="s">
        <v>54</v>
      </c>
      <c r="D5" s="76" t="s">
        <v>55</v>
      </c>
      <c r="E5" s="77" t="s">
        <v>55</v>
      </c>
      <c r="F5" s="78" t="s">
        <v>56</v>
      </c>
      <c r="G5" s="79">
        <v>100000</v>
      </c>
      <c r="H5" s="74" t="s">
        <v>57</v>
      </c>
      <c r="I5" s="74" t="s">
        <v>50</v>
      </c>
      <c r="J5" s="74" t="s">
        <v>58</v>
      </c>
      <c r="K5" s="75" t="s">
        <v>59</v>
      </c>
      <c r="L5" s="80" t="s">
        <v>56</v>
      </c>
    </row>
    <row r="6" spans="1:12" ht="12.75">
      <c r="A6" s="22" t="s">
        <v>7</v>
      </c>
      <c r="B6">
        <v>0</v>
      </c>
      <c r="C6" s="81">
        <f aca="true" t="shared" si="0" ref="C6:C39">B6/$B$41</f>
        <v>0</v>
      </c>
      <c r="D6">
        <v>2</v>
      </c>
      <c r="E6" s="82">
        <f aca="true" t="shared" si="1" ref="E6:E39">D6/$D$41</f>
        <v>0.0004973887092762995</v>
      </c>
      <c r="F6" s="83">
        <v>16550</v>
      </c>
      <c r="G6" s="84">
        <f>(D6/F6)*100000</f>
        <v>12.084592145015106</v>
      </c>
      <c r="H6" s="83">
        <v>202</v>
      </c>
      <c r="I6" s="83">
        <v>43</v>
      </c>
      <c r="J6" s="85">
        <f>I6/$I$41</f>
        <v>0.003937368372859628</v>
      </c>
      <c r="K6" s="86">
        <f>I6/H6</f>
        <v>0.21287128712871287</v>
      </c>
      <c r="L6" s="87">
        <v>864</v>
      </c>
    </row>
    <row r="7" spans="1:12" ht="12.75">
      <c r="A7" s="22" t="s">
        <v>8</v>
      </c>
      <c r="B7">
        <v>4</v>
      </c>
      <c r="C7" s="81">
        <f t="shared" si="0"/>
        <v>0.004555808656036446</v>
      </c>
      <c r="D7">
        <v>29</v>
      </c>
      <c r="E7" s="82">
        <f t="shared" si="1"/>
        <v>0.007212136284506341</v>
      </c>
      <c r="F7" s="83">
        <v>81750</v>
      </c>
      <c r="G7" s="84">
        <f aca="true" t="shared" si="2" ref="G7:G41">(D7/F7)*100000</f>
        <v>35.47400611620795</v>
      </c>
      <c r="H7" s="83">
        <v>848</v>
      </c>
      <c r="I7" s="83">
        <v>120</v>
      </c>
      <c r="J7" s="85">
        <f aca="true" t="shared" si="3" ref="J7:J39">I7/$I$41</f>
        <v>0.01098800476146873</v>
      </c>
      <c r="K7" s="86">
        <f aca="true" t="shared" si="4" ref="K7:K41">I7/H7</f>
        <v>0.14150943396226415</v>
      </c>
      <c r="L7" s="88">
        <v>10561</v>
      </c>
    </row>
    <row r="8" spans="1:12" ht="12.75">
      <c r="A8" s="22" t="s">
        <v>9</v>
      </c>
      <c r="B8">
        <v>46</v>
      </c>
      <c r="C8" s="81">
        <f t="shared" si="0"/>
        <v>0.05239179954441914</v>
      </c>
      <c r="D8">
        <v>194</v>
      </c>
      <c r="E8" s="82">
        <f t="shared" si="1"/>
        <v>0.048246704799801046</v>
      </c>
      <c r="F8" s="83">
        <v>356250</v>
      </c>
      <c r="G8" s="84">
        <f t="shared" si="2"/>
        <v>54.45614035087719</v>
      </c>
      <c r="H8" s="83">
        <f>1172+1152</f>
        <v>2324</v>
      </c>
      <c r="I8" s="83">
        <f>179+20+352</f>
        <v>551</v>
      </c>
      <c r="J8" s="85">
        <f t="shared" si="3"/>
        <v>0.050453255196410585</v>
      </c>
      <c r="K8" s="86">
        <f t="shared" si="4"/>
        <v>0.23709122203098107</v>
      </c>
      <c r="L8" s="88">
        <v>41088</v>
      </c>
    </row>
    <row r="9" spans="1:12" ht="12.75">
      <c r="A9" s="22" t="s">
        <v>10</v>
      </c>
      <c r="B9">
        <v>5</v>
      </c>
      <c r="C9" s="81">
        <f t="shared" si="0"/>
        <v>0.0056947608200455585</v>
      </c>
      <c r="D9">
        <v>19</v>
      </c>
      <c r="E9" s="82">
        <f t="shared" si="1"/>
        <v>0.004725192738124845</v>
      </c>
      <c r="F9" s="83">
        <v>36400</v>
      </c>
      <c r="G9" s="84">
        <f t="shared" si="2"/>
        <v>52.197802197802204</v>
      </c>
      <c r="H9" s="83">
        <v>247</v>
      </c>
      <c r="I9" s="83">
        <v>52</v>
      </c>
      <c r="J9" s="85">
        <f t="shared" si="3"/>
        <v>0.004761468729969783</v>
      </c>
      <c r="K9" s="86">
        <f t="shared" si="4"/>
        <v>0.21052631578947367</v>
      </c>
      <c r="L9" s="88">
        <v>3221</v>
      </c>
    </row>
    <row r="10" spans="1:12" ht="12.75">
      <c r="A10" s="42" t="s">
        <v>11</v>
      </c>
      <c r="B10" s="89">
        <v>4</v>
      </c>
      <c r="C10" s="90">
        <f t="shared" si="0"/>
        <v>0.004555808656036446</v>
      </c>
      <c r="D10" s="89">
        <v>21</v>
      </c>
      <c r="E10" s="91">
        <f t="shared" si="1"/>
        <v>0.005222581447401144</v>
      </c>
      <c r="F10" s="92">
        <v>45650</v>
      </c>
      <c r="G10" s="93">
        <f t="shared" si="2"/>
        <v>46.00219058050383</v>
      </c>
      <c r="H10" s="92">
        <v>181</v>
      </c>
      <c r="I10" s="92">
        <v>34</v>
      </c>
      <c r="J10" s="94">
        <f t="shared" si="3"/>
        <v>0.0031132680157494735</v>
      </c>
      <c r="K10" s="95">
        <f t="shared" si="4"/>
        <v>0.1878453038674033</v>
      </c>
      <c r="L10" s="96">
        <v>3196</v>
      </c>
    </row>
    <row r="11" spans="1:12" ht="12.75">
      <c r="A11" s="22" t="s">
        <v>12</v>
      </c>
      <c r="B11">
        <v>6</v>
      </c>
      <c r="C11" s="81">
        <f t="shared" si="0"/>
        <v>0.00683371298405467</v>
      </c>
      <c r="D11">
        <v>36</v>
      </c>
      <c r="E11" s="82">
        <f t="shared" si="1"/>
        <v>0.008952996766973389</v>
      </c>
      <c r="F11" s="83">
        <v>62700</v>
      </c>
      <c r="G11" s="84">
        <f t="shared" si="2"/>
        <v>57.41626794258374</v>
      </c>
      <c r="H11" s="97">
        <v>525</v>
      </c>
      <c r="I11" s="97">
        <v>133</v>
      </c>
      <c r="J11" s="85">
        <f t="shared" si="3"/>
        <v>0.012178371943961175</v>
      </c>
      <c r="K11" s="86">
        <f t="shared" si="4"/>
        <v>0.25333333333333335</v>
      </c>
      <c r="L11" s="88">
        <v>5962</v>
      </c>
    </row>
    <row r="12" spans="1:12" ht="12.75">
      <c r="A12" s="22" t="s">
        <v>13</v>
      </c>
      <c r="B12">
        <v>1</v>
      </c>
      <c r="C12" s="81">
        <f t="shared" si="0"/>
        <v>0.0011389521640091116</v>
      </c>
      <c r="D12">
        <v>3</v>
      </c>
      <c r="E12" s="82">
        <f t="shared" si="1"/>
        <v>0.0007460830639144492</v>
      </c>
      <c r="F12" s="83">
        <v>20650</v>
      </c>
      <c r="G12" s="84">
        <f t="shared" si="2"/>
        <v>14.527845036319613</v>
      </c>
      <c r="H12" s="97">
        <v>105</v>
      </c>
      <c r="I12" s="97">
        <v>35</v>
      </c>
      <c r="J12" s="85">
        <f t="shared" si="3"/>
        <v>0.0032048347220950462</v>
      </c>
      <c r="K12" s="86">
        <f t="shared" si="4"/>
        <v>0.3333333333333333</v>
      </c>
      <c r="L12" s="88">
        <v>1678</v>
      </c>
    </row>
    <row r="13" spans="1:12" ht="12.75">
      <c r="A13" s="22" t="s">
        <v>14</v>
      </c>
      <c r="B13">
        <v>2</v>
      </c>
      <c r="C13" s="81">
        <f t="shared" si="0"/>
        <v>0.002277904328018223</v>
      </c>
      <c r="D13">
        <v>7</v>
      </c>
      <c r="E13" s="82">
        <f t="shared" si="1"/>
        <v>0.001740860482467048</v>
      </c>
      <c r="F13" s="83">
        <v>21150</v>
      </c>
      <c r="G13" s="84">
        <f t="shared" si="2"/>
        <v>33.09692671394799</v>
      </c>
      <c r="H13" s="97">
        <v>250</v>
      </c>
      <c r="I13" s="97">
        <v>54</v>
      </c>
      <c r="J13" s="85">
        <f t="shared" si="3"/>
        <v>0.004944602142660928</v>
      </c>
      <c r="K13" s="86">
        <f t="shared" si="4"/>
        <v>0.216</v>
      </c>
      <c r="L13" s="88">
        <v>1901</v>
      </c>
    </row>
    <row r="14" spans="1:12" ht="12.75">
      <c r="A14" s="22" t="s">
        <v>15</v>
      </c>
      <c r="B14">
        <v>15</v>
      </c>
      <c r="C14" s="81">
        <f t="shared" si="0"/>
        <v>0.017084282460136675</v>
      </c>
      <c r="D14">
        <v>52</v>
      </c>
      <c r="E14" s="82">
        <f t="shared" si="1"/>
        <v>0.012932106441183784</v>
      </c>
      <c r="F14" s="83">
        <v>135450</v>
      </c>
      <c r="G14" s="84">
        <f t="shared" si="2"/>
        <v>38.390550018457</v>
      </c>
      <c r="H14" s="97">
        <v>563</v>
      </c>
      <c r="I14" s="83">
        <f>58+74+51</f>
        <v>183</v>
      </c>
      <c r="J14" s="85">
        <f t="shared" si="3"/>
        <v>0.016756707261239814</v>
      </c>
      <c r="K14" s="86">
        <f t="shared" si="4"/>
        <v>0.325044404973357</v>
      </c>
      <c r="L14" s="88">
        <v>9317</v>
      </c>
    </row>
    <row r="15" spans="1:12" ht="12.75">
      <c r="A15" s="42" t="s">
        <v>16</v>
      </c>
      <c r="B15" s="89">
        <v>10</v>
      </c>
      <c r="C15" s="90">
        <f t="shared" si="0"/>
        <v>0.011389521640091117</v>
      </c>
      <c r="D15" s="89">
        <v>56</v>
      </c>
      <c r="E15" s="91">
        <f t="shared" si="1"/>
        <v>0.013926883859736384</v>
      </c>
      <c r="F15" s="92">
        <v>102350</v>
      </c>
      <c r="G15" s="93">
        <f t="shared" si="2"/>
        <v>54.714215925744995</v>
      </c>
      <c r="H15" s="92">
        <f>851+795</f>
        <v>1646</v>
      </c>
      <c r="I15" s="92">
        <f>90+237+219</f>
        <v>546</v>
      </c>
      <c r="J15" s="94">
        <f t="shared" si="3"/>
        <v>0.049995421664682724</v>
      </c>
      <c r="K15" s="95">
        <f t="shared" si="4"/>
        <v>0.33171324422843257</v>
      </c>
      <c r="L15" s="96">
        <v>7937</v>
      </c>
    </row>
    <row r="16" spans="1:12" ht="12.75">
      <c r="A16" s="22" t="s">
        <v>17</v>
      </c>
      <c r="B16">
        <v>0</v>
      </c>
      <c r="C16" s="81">
        <f t="shared" si="0"/>
        <v>0</v>
      </c>
      <c r="D16">
        <v>2</v>
      </c>
      <c r="E16" s="82">
        <f t="shared" si="1"/>
        <v>0.0004973887092762995</v>
      </c>
      <c r="F16" s="83">
        <v>7750</v>
      </c>
      <c r="G16" s="84">
        <f t="shared" si="2"/>
        <v>25.806451612903228</v>
      </c>
      <c r="H16" s="97">
        <v>66</v>
      </c>
      <c r="I16" s="97">
        <v>7</v>
      </c>
      <c r="J16" s="85">
        <f t="shared" si="3"/>
        <v>0.0006409669444190092</v>
      </c>
      <c r="K16" s="86">
        <f t="shared" si="4"/>
        <v>0.10606060606060606</v>
      </c>
      <c r="L16" s="88">
        <v>334</v>
      </c>
    </row>
    <row r="17" spans="1:12" ht="12.75">
      <c r="A17" s="22" t="s">
        <v>18</v>
      </c>
      <c r="B17">
        <v>0</v>
      </c>
      <c r="C17" s="81">
        <f t="shared" si="0"/>
        <v>0</v>
      </c>
      <c r="D17">
        <v>1</v>
      </c>
      <c r="E17" s="82">
        <f t="shared" si="1"/>
        <v>0.0002486943546381497</v>
      </c>
      <c r="F17" s="83">
        <v>7650</v>
      </c>
      <c r="G17" s="84">
        <f t="shared" si="2"/>
        <v>13.071895424836603</v>
      </c>
      <c r="H17" s="97">
        <v>39</v>
      </c>
      <c r="I17" s="97">
        <v>8</v>
      </c>
      <c r="J17" s="85">
        <f t="shared" si="3"/>
        <v>0.000732533650764582</v>
      </c>
      <c r="K17" s="86">
        <f t="shared" si="4"/>
        <v>0.20512820512820512</v>
      </c>
      <c r="L17" s="88">
        <v>720</v>
      </c>
    </row>
    <row r="18" spans="1:12" ht="12.75">
      <c r="A18" s="22" t="s">
        <v>19</v>
      </c>
      <c r="B18">
        <v>0</v>
      </c>
      <c r="C18" s="81">
        <f t="shared" si="0"/>
        <v>0</v>
      </c>
      <c r="D18">
        <v>8</v>
      </c>
      <c r="E18" s="82">
        <f t="shared" si="1"/>
        <v>0.001989554837105198</v>
      </c>
      <c r="F18" s="83">
        <v>21050</v>
      </c>
      <c r="G18" s="84">
        <f t="shared" si="2"/>
        <v>38.00475059382423</v>
      </c>
      <c r="H18" s="97">
        <v>307</v>
      </c>
      <c r="I18" s="97">
        <v>24</v>
      </c>
      <c r="J18" s="85">
        <f t="shared" si="3"/>
        <v>0.002197600952293746</v>
      </c>
      <c r="K18" s="86">
        <f t="shared" si="4"/>
        <v>0.0781758957654723</v>
      </c>
      <c r="L18" s="88">
        <v>6034</v>
      </c>
    </row>
    <row r="19" spans="1:12" ht="12.75">
      <c r="A19" s="22" t="s">
        <v>20</v>
      </c>
      <c r="B19">
        <v>31</v>
      </c>
      <c r="C19" s="81">
        <f t="shared" si="0"/>
        <v>0.03530751708428246</v>
      </c>
      <c r="D19">
        <v>126</v>
      </c>
      <c r="E19" s="82">
        <f t="shared" si="1"/>
        <v>0.031335488684406866</v>
      </c>
      <c r="F19" s="83">
        <v>191200</v>
      </c>
      <c r="G19" s="84">
        <f t="shared" si="2"/>
        <v>65.89958158995816</v>
      </c>
      <c r="H19" s="97">
        <v>1310</v>
      </c>
      <c r="I19" s="97">
        <v>394</v>
      </c>
      <c r="J19" s="85">
        <f t="shared" si="3"/>
        <v>0.036077282300155666</v>
      </c>
      <c r="K19" s="86">
        <f t="shared" si="4"/>
        <v>0.300763358778626</v>
      </c>
      <c r="L19" s="88">
        <v>21658</v>
      </c>
    </row>
    <row r="20" spans="1:12" ht="12.75">
      <c r="A20" s="42" t="s">
        <v>21</v>
      </c>
      <c r="B20" s="89">
        <v>3</v>
      </c>
      <c r="C20" s="90">
        <f t="shared" si="0"/>
        <v>0.003416856492027335</v>
      </c>
      <c r="D20" s="89">
        <v>8</v>
      </c>
      <c r="E20" s="91">
        <f t="shared" si="1"/>
        <v>0.001989554837105198</v>
      </c>
      <c r="F20" s="92">
        <v>20250</v>
      </c>
      <c r="G20" s="93">
        <f t="shared" si="2"/>
        <v>39.50617283950617</v>
      </c>
      <c r="H20" s="92">
        <v>191</v>
      </c>
      <c r="I20" s="92">
        <v>34</v>
      </c>
      <c r="J20" s="94">
        <f t="shared" si="3"/>
        <v>0.0031132680157494735</v>
      </c>
      <c r="K20" s="95">
        <f t="shared" si="4"/>
        <v>0.17801047120418848</v>
      </c>
      <c r="L20" s="96">
        <v>6724</v>
      </c>
    </row>
    <row r="21" spans="1:12" ht="12.75">
      <c r="A21" s="22" t="s">
        <v>22</v>
      </c>
      <c r="B21">
        <v>8</v>
      </c>
      <c r="C21" s="81">
        <f t="shared" si="0"/>
        <v>0.009111617312072893</v>
      </c>
      <c r="D21">
        <v>51</v>
      </c>
      <c r="E21" s="82">
        <f t="shared" si="1"/>
        <v>0.012683412086545635</v>
      </c>
      <c r="F21" s="83">
        <v>78600</v>
      </c>
      <c r="G21" s="84">
        <f t="shared" si="2"/>
        <v>64.8854961832061</v>
      </c>
      <c r="H21" s="97">
        <v>197</v>
      </c>
      <c r="I21" s="97">
        <v>71</v>
      </c>
      <c r="J21" s="85">
        <f t="shared" si="3"/>
        <v>0.006501236150535665</v>
      </c>
      <c r="K21" s="86">
        <f t="shared" si="4"/>
        <v>0.3604060913705584</v>
      </c>
      <c r="L21" s="88">
        <v>6546</v>
      </c>
    </row>
    <row r="22" spans="1:12" ht="12.75">
      <c r="A22" s="22" t="s">
        <v>23</v>
      </c>
      <c r="B22">
        <v>4</v>
      </c>
      <c r="C22" s="81">
        <f t="shared" si="0"/>
        <v>0.004555808656036446</v>
      </c>
      <c r="D22">
        <v>21</v>
      </c>
      <c r="E22" s="82">
        <f t="shared" si="1"/>
        <v>0.005222581447401144</v>
      </c>
      <c r="F22" s="83">
        <v>64800</v>
      </c>
      <c r="G22" s="84">
        <f t="shared" si="2"/>
        <v>32.407407407407405</v>
      </c>
      <c r="H22" s="97">
        <v>306</v>
      </c>
      <c r="I22" s="97">
        <v>63</v>
      </c>
      <c r="J22" s="85">
        <f t="shared" si="3"/>
        <v>0.005768702499771084</v>
      </c>
      <c r="K22" s="86">
        <f t="shared" si="4"/>
        <v>0.20588235294117646</v>
      </c>
      <c r="L22" s="88">
        <v>10369</v>
      </c>
    </row>
    <row r="23" spans="1:12" ht="12.75">
      <c r="A23" s="22" t="s">
        <v>24</v>
      </c>
      <c r="B23">
        <v>2</v>
      </c>
      <c r="C23" s="81">
        <f t="shared" si="0"/>
        <v>0.002277904328018223</v>
      </c>
      <c r="D23">
        <v>2</v>
      </c>
      <c r="E23" s="82">
        <f t="shared" si="1"/>
        <v>0.0004973887092762995</v>
      </c>
      <c r="F23" s="83">
        <v>7500</v>
      </c>
      <c r="G23" s="84">
        <f t="shared" si="2"/>
        <v>26.666666666666668</v>
      </c>
      <c r="H23" s="97">
        <v>77</v>
      </c>
      <c r="I23" s="97">
        <v>17</v>
      </c>
      <c r="J23" s="85">
        <f t="shared" si="3"/>
        <v>0.0015566340078747368</v>
      </c>
      <c r="K23" s="86">
        <f t="shared" si="4"/>
        <v>0.22077922077922077</v>
      </c>
      <c r="L23" s="88">
        <v>765</v>
      </c>
    </row>
    <row r="24" spans="1:12" ht="12.75">
      <c r="A24" s="22" t="s">
        <v>25</v>
      </c>
      <c r="B24">
        <v>61</v>
      </c>
      <c r="C24" s="81">
        <f t="shared" si="0"/>
        <v>0.06947608200455581</v>
      </c>
      <c r="D24">
        <v>248</v>
      </c>
      <c r="E24" s="82">
        <f t="shared" si="1"/>
        <v>0.06167619995026113</v>
      </c>
      <c r="F24" s="83">
        <v>333350</v>
      </c>
      <c r="G24" s="84">
        <f t="shared" si="2"/>
        <v>74.39628018599069</v>
      </c>
      <c r="H24" s="83">
        <f>1804+1511</f>
        <v>3315</v>
      </c>
      <c r="I24" s="83">
        <f>218+31+424+247+35+339</f>
        <v>1294</v>
      </c>
      <c r="J24" s="85">
        <f t="shared" si="3"/>
        <v>0.11848731801117114</v>
      </c>
      <c r="K24" s="86">
        <f t="shared" si="4"/>
        <v>0.3903469079939668</v>
      </c>
      <c r="L24" s="88">
        <v>37586</v>
      </c>
    </row>
    <row r="25" spans="1:12" ht="12.75">
      <c r="A25" s="42" t="s">
        <v>26</v>
      </c>
      <c r="B25" s="89">
        <v>14</v>
      </c>
      <c r="C25" s="90">
        <f t="shared" si="0"/>
        <v>0.015945330296127564</v>
      </c>
      <c r="D25" s="89">
        <v>31</v>
      </c>
      <c r="E25" s="91">
        <f t="shared" si="1"/>
        <v>0.007709524993782641</v>
      </c>
      <c r="F25" s="92">
        <v>44400</v>
      </c>
      <c r="G25" s="93">
        <f t="shared" si="2"/>
        <v>69.81981981981983</v>
      </c>
      <c r="H25" s="92">
        <f>265+274</f>
        <v>539</v>
      </c>
      <c r="I25" s="92">
        <v>105</v>
      </c>
      <c r="J25" s="94">
        <f t="shared" si="3"/>
        <v>0.00961450416628514</v>
      </c>
      <c r="K25" s="95">
        <f t="shared" si="4"/>
        <v>0.19480519480519481</v>
      </c>
      <c r="L25" s="96">
        <v>5131</v>
      </c>
    </row>
    <row r="26" spans="1:12" ht="12.75">
      <c r="A26" s="22" t="s">
        <v>27</v>
      </c>
      <c r="B26">
        <v>8</v>
      </c>
      <c r="C26" s="81">
        <f t="shared" si="0"/>
        <v>0.009111617312072893</v>
      </c>
      <c r="D26">
        <v>41</v>
      </c>
      <c r="E26" s="82">
        <f t="shared" si="1"/>
        <v>0.010196468540164138</v>
      </c>
      <c r="F26" s="83">
        <v>106350</v>
      </c>
      <c r="G26" s="84">
        <f t="shared" si="2"/>
        <v>38.5519511048425</v>
      </c>
      <c r="H26" s="97">
        <v>623</v>
      </c>
      <c r="I26" s="97">
        <v>146</v>
      </c>
      <c r="J26" s="85">
        <f t="shared" si="3"/>
        <v>0.013368739126453621</v>
      </c>
      <c r="K26" s="86">
        <f t="shared" si="4"/>
        <v>0.23434991974317818</v>
      </c>
      <c r="L26" s="88">
        <v>9032</v>
      </c>
    </row>
    <row r="27" spans="1:12" ht="12.75">
      <c r="A27" s="22" t="s">
        <v>28</v>
      </c>
      <c r="B27">
        <v>3</v>
      </c>
      <c r="C27" s="81">
        <f t="shared" si="0"/>
        <v>0.003416856492027335</v>
      </c>
      <c r="D27">
        <v>12</v>
      </c>
      <c r="E27" s="82">
        <f t="shared" si="1"/>
        <v>0.0029843322556577967</v>
      </c>
      <c r="F27" s="83">
        <v>31850</v>
      </c>
      <c r="G27" s="84">
        <f t="shared" si="2"/>
        <v>37.67660910518053</v>
      </c>
      <c r="H27" s="97">
        <v>58</v>
      </c>
      <c r="I27" s="97">
        <v>9</v>
      </c>
      <c r="J27" s="85">
        <f t="shared" si="3"/>
        <v>0.0008241003571101547</v>
      </c>
      <c r="K27" s="86">
        <f t="shared" si="4"/>
        <v>0.15517241379310345</v>
      </c>
      <c r="L27" s="88">
        <v>9925</v>
      </c>
    </row>
    <row r="28" spans="1:12" ht="12.75">
      <c r="A28" s="22" t="s">
        <v>29</v>
      </c>
      <c r="B28">
        <v>52</v>
      </c>
      <c r="C28" s="81">
        <f t="shared" si="0"/>
        <v>0.05922551252847381</v>
      </c>
      <c r="D28">
        <v>271</v>
      </c>
      <c r="E28" s="82">
        <f t="shared" si="1"/>
        <v>0.06739617010693857</v>
      </c>
      <c r="F28" s="83">
        <v>298450</v>
      </c>
      <c r="G28" s="84">
        <f t="shared" si="2"/>
        <v>90.80247947729939</v>
      </c>
      <c r="H28" s="97">
        <v>1254</v>
      </c>
      <c r="I28" s="83">
        <f>164+78+111</f>
        <v>353</v>
      </c>
      <c r="J28" s="85">
        <f t="shared" si="3"/>
        <v>0.03232304733998718</v>
      </c>
      <c r="K28" s="86">
        <f t="shared" si="4"/>
        <v>0.28149920255183414</v>
      </c>
      <c r="L28" s="88">
        <v>73573</v>
      </c>
    </row>
    <row r="29" spans="1:12" ht="12.75">
      <c r="A29" s="22" t="s">
        <v>30</v>
      </c>
      <c r="B29">
        <v>0</v>
      </c>
      <c r="C29" s="81">
        <f t="shared" si="0"/>
        <v>0</v>
      </c>
      <c r="D29">
        <v>5</v>
      </c>
      <c r="E29" s="82">
        <f t="shared" si="1"/>
        <v>0.0012434717731907485</v>
      </c>
      <c r="F29" s="83">
        <v>11750</v>
      </c>
      <c r="G29" s="84">
        <f t="shared" si="2"/>
        <v>42.5531914893617</v>
      </c>
      <c r="H29" s="97">
        <v>38</v>
      </c>
      <c r="I29" s="83">
        <v>8</v>
      </c>
      <c r="J29" s="85">
        <f t="shared" si="3"/>
        <v>0.000732533650764582</v>
      </c>
      <c r="K29" s="86">
        <f t="shared" si="4"/>
        <v>0.21052631578947367</v>
      </c>
      <c r="L29" s="88">
        <v>3369</v>
      </c>
    </row>
    <row r="30" spans="1:12" ht="12.75">
      <c r="A30" s="42" t="s">
        <v>31</v>
      </c>
      <c r="B30" s="89">
        <v>460</v>
      </c>
      <c r="C30" s="90">
        <f t="shared" si="0"/>
        <v>0.5239179954441914</v>
      </c>
      <c r="D30" s="89">
        <v>2377</v>
      </c>
      <c r="E30" s="91">
        <f t="shared" si="1"/>
        <v>0.5911464809748819</v>
      </c>
      <c r="F30" s="92">
        <v>685950</v>
      </c>
      <c r="G30" s="93">
        <f t="shared" si="2"/>
        <v>346.5267147751294</v>
      </c>
      <c r="H30" s="92">
        <f>9450+8589</f>
        <v>18039</v>
      </c>
      <c r="I30" s="92">
        <f>2450+292+2674</f>
        <v>5416</v>
      </c>
      <c r="J30" s="94">
        <f t="shared" si="3"/>
        <v>0.495925281567622</v>
      </c>
      <c r="K30" s="95">
        <f t="shared" si="4"/>
        <v>0.30023837241532236</v>
      </c>
      <c r="L30" s="96">
        <v>165930</v>
      </c>
    </row>
    <row r="31" spans="1:12" ht="12.75">
      <c r="A31" s="22" t="s">
        <v>32</v>
      </c>
      <c r="B31">
        <v>3</v>
      </c>
      <c r="C31" s="81">
        <f t="shared" si="0"/>
        <v>0.003416856492027335</v>
      </c>
      <c r="D31">
        <v>20</v>
      </c>
      <c r="E31" s="82">
        <f t="shared" si="1"/>
        <v>0.004973887092762994</v>
      </c>
      <c r="F31" s="83">
        <v>64950</v>
      </c>
      <c r="G31" s="84">
        <f t="shared" si="2"/>
        <v>30.792917628945343</v>
      </c>
      <c r="H31" s="97">
        <v>201</v>
      </c>
      <c r="I31" s="97">
        <v>41</v>
      </c>
      <c r="J31" s="85">
        <f t="shared" si="3"/>
        <v>0.003754234960168483</v>
      </c>
      <c r="K31" s="86">
        <f t="shared" si="4"/>
        <v>0.20398009950248755</v>
      </c>
      <c r="L31" s="88">
        <v>9394</v>
      </c>
    </row>
    <row r="32" spans="1:12" ht="12.75">
      <c r="A32" s="22" t="s">
        <v>33</v>
      </c>
      <c r="B32">
        <v>4</v>
      </c>
      <c r="C32" s="81">
        <f t="shared" si="0"/>
        <v>0.004555808656036446</v>
      </c>
      <c r="D32">
        <v>8</v>
      </c>
      <c r="E32" s="82">
        <f t="shared" si="1"/>
        <v>0.001989554837105198</v>
      </c>
      <c r="F32" s="83">
        <v>24950</v>
      </c>
      <c r="G32" s="84">
        <f t="shared" si="2"/>
        <v>32.06412825651302</v>
      </c>
      <c r="H32" s="97">
        <v>346</v>
      </c>
      <c r="I32" s="97">
        <v>73</v>
      </c>
      <c r="J32" s="85">
        <f t="shared" si="3"/>
        <v>0.006684369563226811</v>
      </c>
      <c r="K32" s="86">
        <f t="shared" si="4"/>
        <v>0.21098265895953758</v>
      </c>
      <c r="L32" s="88">
        <v>2313</v>
      </c>
    </row>
    <row r="33" spans="1:12" ht="12.75">
      <c r="A33" s="22" t="s">
        <v>34</v>
      </c>
      <c r="B33">
        <v>9</v>
      </c>
      <c r="C33" s="81">
        <f t="shared" si="0"/>
        <v>0.010250569476082005</v>
      </c>
      <c r="D33">
        <v>32</v>
      </c>
      <c r="E33" s="82">
        <f t="shared" si="1"/>
        <v>0.007958219348420791</v>
      </c>
      <c r="F33" s="83">
        <v>72250</v>
      </c>
      <c r="G33" s="84">
        <f t="shared" si="2"/>
        <v>44.29065743944636</v>
      </c>
      <c r="H33" s="97">
        <v>350</v>
      </c>
      <c r="I33" s="97">
        <v>112</v>
      </c>
      <c r="J33" s="85">
        <f t="shared" si="3"/>
        <v>0.010255471110704148</v>
      </c>
      <c r="K33" s="86">
        <f t="shared" si="4"/>
        <v>0.32</v>
      </c>
      <c r="L33" s="88">
        <v>16325</v>
      </c>
    </row>
    <row r="34" spans="1:12" ht="12.75">
      <c r="A34" s="22" t="s">
        <v>35</v>
      </c>
      <c r="B34">
        <v>3</v>
      </c>
      <c r="C34" s="81">
        <f t="shared" si="0"/>
        <v>0.003416856492027335</v>
      </c>
      <c r="D34">
        <v>7</v>
      </c>
      <c r="E34" s="82">
        <f t="shared" si="1"/>
        <v>0.001740860482467048</v>
      </c>
      <c r="F34" s="83">
        <v>24850</v>
      </c>
      <c r="G34" s="84">
        <f t="shared" si="2"/>
        <v>28.169014084507044</v>
      </c>
      <c r="H34" s="97">
        <v>335</v>
      </c>
      <c r="I34" s="97">
        <v>70</v>
      </c>
      <c r="J34" s="85">
        <f t="shared" si="3"/>
        <v>0.0064096694441900925</v>
      </c>
      <c r="K34" s="86">
        <f t="shared" si="4"/>
        <v>0.208955223880597</v>
      </c>
      <c r="L34" s="88">
        <v>1623</v>
      </c>
    </row>
    <row r="35" spans="1:12" ht="12.75">
      <c r="A35" s="42" t="s">
        <v>36</v>
      </c>
      <c r="B35" s="89">
        <v>0</v>
      </c>
      <c r="C35" s="90">
        <f t="shared" si="0"/>
        <v>0</v>
      </c>
      <c r="D35" s="89">
        <v>1</v>
      </c>
      <c r="E35" s="91">
        <f t="shared" si="1"/>
        <v>0.0002486943546381497</v>
      </c>
      <c r="F35" s="92">
        <v>7150</v>
      </c>
      <c r="G35" s="93">
        <f t="shared" si="2"/>
        <v>13.986013986013987</v>
      </c>
      <c r="H35" s="92">
        <v>41</v>
      </c>
      <c r="I35" s="92">
        <v>7</v>
      </c>
      <c r="J35" s="94">
        <f t="shared" si="3"/>
        <v>0.0006409669444190092</v>
      </c>
      <c r="K35" s="95">
        <f t="shared" si="4"/>
        <v>0.17073170731707318</v>
      </c>
      <c r="L35" s="96">
        <v>247</v>
      </c>
    </row>
    <row r="36" spans="1:12" ht="12.75">
      <c r="A36" s="22" t="s">
        <v>37</v>
      </c>
      <c r="B36">
        <v>4</v>
      </c>
      <c r="C36" s="81">
        <f t="shared" si="0"/>
        <v>0.004555808656036446</v>
      </c>
      <c r="D36">
        <v>12</v>
      </c>
      <c r="E36" s="82">
        <f t="shared" si="1"/>
        <v>0.0029843322556577967</v>
      </c>
      <c r="F36" s="83">
        <v>25800</v>
      </c>
      <c r="G36" s="84">
        <f t="shared" si="2"/>
        <v>46.51162790697675</v>
      </c>
      <c r="H36" s="97">
        <v>389</v>
      </c>
      <c r="I36" s="97">
        <v>74</v>
      </c>
      <c r="J36" s="85">
        <f t="shared" si="3"/>
        <v>0.006775936269572383</v>
      </c>
      <c r="K36" s="86">
        <f t="shared" si="4"/>
        <v>0.19023136246786632</v>
      </c>
      <c r="L36" s="88">
        <v>3888</v>
      </c>
    </row>
    <row r="37" spans="1:12" ht="12.75">
      <c r="A37" s="22" t="s">
        <v>38</v>
      </c>
      <c r="B37">
        <v>101</v>
      </c>
      <c r="C37" s="81">
        <f t="shared" si="0"/>
        <v>0.11503416856492027</v>
      </c>
      <c r="D37">
        <v>279</v>
      </c>
      <c r="E37" s="82">
        <f t="shared" si="1"/>
        <v>0.06938572494404377</v>
      </c>
      <c r="F37" s="83">
        <v>480200</v>
      </c>
      <c r="G37" s="84">
        <f t="shared" si="2"/>
        <v>58.10079133694294</v>
      </c>
      <c r="H37" s="83">
        <f>1727+1874</f>
        <v>3601</v>
      </c>
      <c r="I37" s="83">
        <f>413+179+166</f>
        <v>758</v>
      </c>
      <c r="J37" s="85">
        <f t="shared" si="3"/>
        <v>0.06940756340994414</v>
      </c>
      <c r="K37" s="86">
        <f t="shared" si="4"/>
        <v>0.21049708414329352</v>
      </c>
      <c r="L37" s="88">
        <v>115018</v>
      </c>
    </row>
    <row r="38" spans="1:12" ht="12.75">
      <c r="A38" s="22" t="s">
        <v>39</v>
      </c>
      <c r="B38">
        <v>0</v>
      </c>
      <c r="C38" s="81">
        <f t="shared" si="0"/>
        <v>0</v>
      </c>
      <c r="D38">
        <v>0</v>
      </c>
      <c r="E38" s="82">
        <f t="shared" si="1"/>
        <v>0</v>
      </c>
      <c r="F38" s="83">
        <v>1550</v>
      </c>
      <c r="G38" s="84">
        <f t="shared" si="2"/>
        <v>0</v>
      </c>
      <c r="H38" s="83">
        <v>4</v>
      </c>
      <c r="I38" s="83">
        <v>0</v>
      </c>
      <c r="J38" s="85">
        <f t="shared" si="3"/>
        <v>0</v>
      </c>
      <c r="K38" s="86">
        <f t="shared" si="4"/>
        <v>0</v>
      </c>
      <c r="L38" s="88">
        <v>91</v>
      </c>
    </row>
    <row r="39" spans="1:12" ht="12.75">
      <c r="A39" s="42" t="s">
        <v>40</v>
      </c>
      <c r="B39" s="89">
        <v>15</v>
      </c>
      <c r="C39" s="90">
        <f t="shared" si="0"/>
        <v>0.017084282460136675</v>
      </c>
      <c r="D39" s="89">
        <v>39</v>
      </c>
      <c r="E39" s="91">
        <f t="shared" si="1"/>
        <v>0.009699079830887839</v>
      </c>
      <c r="F39" s="92">
        <v>89200</v>
      </c>
      <c r="G39" s="93">
        <f t="shared" si="2"/>
        <v>43.72197309417041</v>
      </c>
      <c r="H39" s="92">
        <v>295</v>
      </c>
      <c r="I39" s="92">
        <v>86</v>
      </c>
      <c r="J39" s="94">
        <f t="shared" si="3"/>
        <v>0.007874736745719256</v>
      </c>
      <c r="K39" s="95">
        <f t="shared" si="4"/>
        <v>0.29152542372881357</v>
      </c>
      <c r="L39" s="96">
        <v>14556</v>
      </c>
    </row>
    <row r="40" spans="1:12" ht="13.5" thickBot="1">
      <c r="A40" s="22"/>
      <c r="C40" s="81"/>
      <c r="E40" s="82"/>
      <c r="F40" s="83"/>
      <c r="G40" s="84"/>
      <c r="H40" s="83"/>
      <c r="I40" s="83"/>
      <c r="J40" s="85"/>
      <c r="K40" s="86"/>
      <c r="L40" s="98"/>
    </row>
    <row r="41" spans="1:12" ht="13.5" thickBot="1">
      <c r="A41" s="48" t="s">
        <v>6</v>
      </c>
      <c r="B41" s="99">
        <f>SUM(B6:B40)</f>
        <v>878</v>
      </c>
      <c r="C41" s="100">
        <f>SUM(C6:C40)</f>
        <v>1.0000000000000002</v>
      </c>
      <c r="D41" s="99">
        <f>SUM(D6:D39)</f>
        <v>4021</v>
      </c>
      <c r="E41" s="101">
        <f>SUM(E6:E39)</f>
        <v>0.9999999999999998</v>
      </c>
      <c r="F41" s="102">
        <f>SUM(F6:F39)</f>
        <v>3580700</v>
      </c>
      <c r="G41" s="103">
        <f t="shared" si="2"/>
        <v>112.2964783422236</v>
      </c>
      <c r="H41" s="102">
        <f>SUM(H6:H39)</f>
        <v>38812</v>
      </c>
      <c r="I41" s="102">
        <f>SUM(I6:I40)</f>
        <v>10921</v>
      </c>
      <c r="J41" s="104">
        <f>SUM(J6:J39)</f>
        <v>1</v>
      </c>
      <c r="K41" s="105">
        <f t="shared" si="4"/>
        <v>0.2813820467896527</v>
      </c>
      <c r="L41" s="106">
        <f>SUM(L6:L39)</f>
        <v>606876</v>
      </c>
    </row>
  </sheetData>
  <printOptions/>
  <pageMargins left="0.75" right="0.75" top="1" bottom="1" header="0.5" footer="0.5"/>
  <pageSetup fitToHeight="1" fitToWidth="1" horizontalDpi="600" verticalDpi="600" orientation="landscape" scale="91" r:id="rId1"/>
  <headerFooter alignWithMargins="0">
    <oddFooter>&amp;C&amp;"Arial,Bold"&amp;11&amp;A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2">
      <selection activeCell="J38" sqref="J38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0.5</v>
      </c>
      <c r="G6" s="19">
        <v>0.5</v>
      </c>
      <c r="H6" s="20">
        <v>0</v>
      </c>
      <c r="I6" s="21" t="s">
        <v>6</v>
      </c>
    </row>
    <row r="7" spans="1:9" ht="12.75">
      <c r="A7" s="22" t="s">
        <v>7</v>
      </c>
      <c r="B7" s="23">
        <f>IF('[1]Statistics'!B6&lt;3,0,'[1]Statistics'!B6)</f>
        <v>0</v>
      </c>
      <c r="C7" s="23">
        <f>(IF('[1]Statistics'!B6&lt;3,0,'[1]Statistics'!D6))</f>
        <v>0</v>
      </c>
      <c r="D7" s="23">
        <f>IF('[1]Statistics'!B6&lt;3,0,'[1]Statistics'!I6)</f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f>IF('[1]Statistics'!B7&lt;3,0,'[1]Statistics'!B7)</f>
        <v>4</v>
      </c>
      <c r="C8" s="28">
        <f>(IF('[1]Statistics'!B7&lt;3,0,'[1]Statistics'!D7))</f>
        <v>29</v>
      </c>
      <c r="D8" s="28">
        <f>IF('[1]Statistics'!B7&lt;3,0,'[1]Statistics'!I7)</f>
        <v>120</v>
      </c>
      <c r="E8" s="29"/>
      <c r="F8" s="30">
        <f aca="true" t="shared" si="0" ref="F8:F40">(B8/$B$42)*$A$2*$F$6</f>
        <v>4810.8155784650635</v>
      </c>
      <c r="G8" s="30">
        <f aca="true" t="shared" si="1" ref="G8:G40">(C8/$C$42)*$A$2*$G$6</f>
        <v>7631.291854636592</v>
      </c>
      <c r="H8" s="30">
        <f aca="true" t="shared" si="2" ref="H8:H40">(D8/$D$42)*$A$2*$H$6</f>
        <v>0</v>
      </c>
      <c r="I8" s="31">
        <f aca="true" t="shared" si="3" ref="I8:I40">SUM(F8:H8)</f>
        <v>12442.107433101655</v>
      </c>
    </row>
    <row r="9" spans="1:9" ht="12.75">
      <c r="A9" s="27" t="s">
        <v>9</v>
      </c>
      <c r="B9" s="28">
        <f>IF('[1]Statistics'!B8&lt;3,0,'[1]Statistics'!B8)</f>
        <v>46</v>
      </c>
      <c r="C9" s="28">
        <f>(IF('[1]Statistics'!B8&lt;3,0,'[1]Statistics'!D8))</f>
        <v>194</v>
      </c>
      <c r="D9" s="28">
        <f>IF('[1]Statistics'!B8&lt;3,0,'[1]Statistics'!I8)</f>
        <v>551</v>
      </c>
      <c r="E9" s="29"/>
      <c r="F9" s="30">
        <f t="shared" si="0"/>
        <v>55324.37915234822</v>
      </c>
      <c r="G9" s="30">
        <f t="shared" si="1"/>
        <v>51050.71102756893</v>
      </c>
      <c r="H9" s="30">
        <f t="shared" si="2"/>
        <v>0</v>
      </c>
      <c r="I9" s="31">
        <f t="shared" si="3"/>
        <v>106375.09017991714</v>
      </c>
    </row>
    <row r="10" spans="1:9" ht="12.75">
      <c r="A10" s="27" t="s">
        <v>10</v>
      </c>
      <c r="B10" s="28">
        <f>IF('[1]Statistics'!B9&lt;3,0,'[1]Statistics'!B9)</f>
        <v>5</v>
      </c>
      <c r="C10" s="28">
        <f>(IF('[1]Statistics'!B9&lt;3,0,'[1]Statistics'!D9))</f>
        <v>19</v>
      </c>
      <c r="D10" s="28">
        <f>IF('[1]Statistics'!B9&lt;3,0,'[1]Statistics'!I9)</f>
        <v>52</v>
      </c>
      <c r="E10" s="29"/>
      <c r="F10" s="30">
        <f t="shared" si="0"/>
        <v>6013.519473081328</v>
      </c>
      <c r="G10" s="30">
        <f t="shared" si="1"/>
        <v>4999.811904761905</v>
      </c>
      <c r="H10" s="30">
        <f t="shared" si="2"/>
        <v>0</v>
      </c>
      <c r="I10" s="31">
        <f t="shared" si="3"/>
        <v>11013.331377843233</v>
      </c>
    </row>
    <row r="11" spans="1:9" ht="12.75">
      <c r="A11" s="32" t="s">
        <v>11</v>
      </c>
      <c r="B11" s="33">
        <f>IF('[1]Statistics'!B10&lt;3,0,'[1]Statistics'!B10)</f>
        <v>4</v>
      </c>
      <c r="C11" s="33">
        <f>(IF('[1]Statistics'!B10&lt;3,0,'[1]Statistics'!D10))</f>
        <v>21</v>
      </c>
      <c r="D11" s="33">
        <f>IF('[1]Statistics'!B10&lt;3,0,'[1]Statistics'!I10)</f>
        <v>34</v>
      </c>
      <c r="E11" s="34"/>
      <c r="F11" s="35">
        <f t="shared" si="0"/>
        <v>4810.8155784650635</v>
      </c>
      <c r="G11" s="35">
        <f t="shared" si="1"/>
        <v>5526.107894736842</v>
      </c>
      <c r="H11" s="35">
        <f t="shared" si="2"/>
        <v>0</v>
      </c>
      <c r="I11" s="36">
        <f t="shared" si="3"/>
        <v>10336.923473201907</v>
      </c>
    </row>
    <row r="12" spans="1:9" ht="12.75">
      <c r="A12" s="27" t="s">
        <v>12</v>
      </c>
      <c r="B12" s="28">
        <f>IF('[1]Statistics'!B11&lt;3,0,'[1]Statistics'!B11)</f>
        <v>6</v>
      </c>
      <c r="C12" s="28">
        <f>(IF('[1]Statistics'!B11&lt;3,0,'[1]Statistics'!D11))</f>
        <v>36</v>
      </c>
      <c r="D12" s="28">
        <f>IF('[1]Statistics'!B11&lt;3,0,'[1]Statistics'!I11)</f>
        <v>133</v>
      </c>
      <c r="E12" s="29"/>
      <c r="F12" s="30">
        <f t="shared" si="0"/>
        <v>7216.223367697595</v>
      </c>
      <c r="G12" s="30">
        <f t="shared" si="1"/>
        <v>9473.327819548873</v>
      </c>
      <c r="H12" s="30">
        <f t="shared" si="2"/>
        <v>0</v>
      </c>
      <c r="I12" s="31">
        <f t="shared" si="3"/>
        <v>16689.551187246467</v>
      </c>
    </row>
    <row r="13" spans="1:9" ht="12.75">
      <c r="A13" s="22" t="s">
        <v>13</v>
      </c>
      <c r="B13" s="23">
        <f>IF('[1]Statistics'!B12&lt;3,0,'[1]Statistics'!B12)</f>
        <v>0</v>
      </c>
      <c r="C13" s="23">
        <f>(IF('[1]Statistics'!B12&lt;3,0,'[1]Statistics'!D12))</f>
        <v>0</v>
      </c>
      <c r="D13" s="23">
        <f>IF('[1]Statistics'!B12&lt;3,0,'[1]Statistics'!I12)</f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f>IF('[1]Statistics'!B13&lt;3,0,'[1]Statistics'!B13)</f>
        <v>0</v>
      </c>
      <c r="C14" s="38">
        <f>(IF('[1]Statistics'!B13&lt;3,0,'[1]Statistics'!D13))</f>
        <v>0</v>
      </c>
      <c r="D14" s="38">
        <f>IF('[1]Statistics'!B13&lt;3,0,'[1]Statistics'!I13)</f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f>IF('[1]Statistics'!B14&lt;3,0,'[1]Statistics'!B14)</f>
        <v>15</v>
      </c>
      <c r="C15" s="28">
        <f>(IF('[1]Statistics'!B14&lt;3,0,'[1]Statistics'!D14))</f>
        <v>52</v>
      </c>
      <c r="D15" s="28">
        <f>IF('[1]Statistics'!B14&lt;3,0,'[1]Statistics'!I14)</f>
        <v>183</v>
      </c>
      <c r="E15" s="29"/>
      <c r="F15" s="30">
        <f t="shared" si="0"/>
        <v>18040.55841924399</v>
      </c>
      <c r="G15" s="30">
        <f t="shared" si="1"/>
        <v>13683.69573934837</v>
      </c>
      <c r="H15" s="30">
        <f t="shared" si="2"/>
        <v>0</v>
      </c>
      <c r="I15" s="31">
        <f t="shared" si="3"/>
        <v>31724.25415859236</v>
      </c>
    </row>
    <row r="16" spans="1:9" ht="12.75">
      <c r="A16" s="32" t="s">
        <v>16</v>
      </c>
      <c r="B16" s="33">
        <f>IF('[1]Statistics'!B15&lt;3,0,'[1]Statistics'!B15)</f>
        <v>10</v>
      </c>
      <c r="C16" s="33">
        <f>(IF('[1]Statistics'!B15&lt;3,0,'[1]Statistics'!D15))</f>
        <v>56</v>
      </c>
      <c r="D16" s="33">
        <f>IF('[1]Statistics'!B15&lt;3,0,'[1]Statistics'!I15)</f>
        <v>546</v>
      </c>
      <c r="E16" s="34"/>
      <c r="F16" s="35">
        <f t="shared" si="0"/>
        <v>12027.038946162656</v>
      </c>
      <c r="G16" s="35">
        <f t="shared" si="1"/>
        <v>14736.287719298245</v>
      </c>
      <c r="H16" s="35">
        <f t="shared" si="2"/>
        <v>0</v>
      </c>
      <c r="I16" s="36">
        <f t="shared" si="3"/>
        <v>26763.326665460903</v>
      </c>
    </row>
    <row r="17" spans="1:9" ht="12.75">
      <c r="A17" s="22" t="s">
        <v>17</v>
      </c>
      <c r="B17" s="23">
        <f>IF('[1]Statistics'!B16&lt;3,0,'[1]Statistics'!B16)</f>
        <v>0</v>
      </c>
      <c r="C17" s="23">
        <f>(IF('[1]Statistics'!B16&lt;3,0,'[1]Statistics'!D16))</f>
        <v>0</v>
      </c>
      <c r="D17" s="23">
        <f>IF('[1]Statistics'!B16&lt;3,0,'[1]Statistics'!I16)</f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f>IF('[1]Statistics'!B17&lt;3,0,'[1]Statistics'!B17)</f>
        <v>0</v>
      </c>
      <c r="C18" s="23">
        <f>(IF('[1]Statistics'!B17&lt;3,0,'[1]Statistics'!D17))</f>
        <v>0</v>
      </c>
      <c r="D18" s="23">
        <f>IF('[1]Statistics'!B17&lt;3,0,'[1]Statistics'!I17)</f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f>IF('[1]Statistics'!B18&lt;3,0,'[1]Statistics'!B18)</f>
        <v>0</v>
      </c>
      <c r="C19" s="23">
        <f>(IF('[1]Statistics'!B18&lt;3,0,'[1]Statistics'!D18))</f>
        <v>0</v>
      </c>
      <c r="D19" s="23">
        <f>IF('[1]Statistics'!B18&lt;3,0,'[1]Statistics'!I18)</f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f>IF('[1]Statistics'!B19&lt;3,0,'[1]Statistics'!B19)</f>
        <v>31</v>
      </c>
      <c r="C20" s="28">
        <f>(IF('[1]Statistics'!B19&lt;3,0,'[1]Statistics'!D19))</f>
        <v>126</v>
      </c>
      <c r="D20" s="28">
        <f>IF('[1]Statistics'!B19&lt;3,0,'[1]Statistics'!I19)</f>
        <v>394</v>
      </c>
      <c r="E20" s="29"/>
      <c r="F20" s="30">
        <f t="shared" si="0"/>
        <v>37283.820733104236</v>
      </c>
      <c r="G20" s="30">
        <f t="shared" si="1"/>
        <v>33156.64736842105</v>
      </c>
      <c r="H20" s="30">
        <f t="shared" si="2"/>
        <v>0</v>
      </c>
      <c r="I20" s="31">
        <f t="shared" si="3"/>
        <v>70440.46810152529</v>
      </c>
    </row>
    <row r="21" spans="1:9" ht="12.75">
      <c r="A21" s="32" t="s">
        <v>21</v>
      </c>
      <c r="B21" s="33">
        <f>IF('[1]Statistics'!B20&lt;3,0,'[1]Statistics'!B20)</f>
        <v>3</v>
      </c>
      <c r="C21" s="33">
        <f>(IF('[1]Statistics'!B20&lt;3,0,'[1]Statistics'!D20))</f>
        <v>8</v>
      </c>
      <c r="D21" s="33">
        <f>IF('[1]Statistics'!B20&lt;3,0,'[1]Statistics'!I20)</f>
        <v>34</v>
      </c>
      <c r="E21" s="34"/>
      <c r="F21" s="35">
        <f t="shared" si="0"/>
        <v>3608.1116838487974</v>
      </c>
      <c r="G21" s="35">
        <f t="shared" si="1"/>
        <v>2105.1839598997494</v>
      </c>
      <c r="H21" s="35">
        <f t="shared" si="2"/>
        <v>0</v>
      </c>
      <c r="I21" s="36">
        <f t="shared" si="3"/>
        <v>5713.295643748546</v>
      </c>
    </row>
    <row r="22" spans="1:9" ht="12.75">
      <c r="A22" s="27" t="s">
        <v>22</v>
      </c>
      <c r="B22" s="28">
        <f>IF('[1]Statistics'!B21&lt;3,0,'[1]Statistics'!B21)</f>
        <v>8</v>
      </c>
      <c r="C22" s="28">
        <f>(IF('[1]Statistics'!B21&lt;3,0,'[1]Statistics'!D21))</f>
        <v>51</v>
      </c>
      <c r="D22" s="28">
        <f>IF('[1]Statistics'!B21&lt;3,0,'[1]Statistics'!I21)</f>
        <v>71</v>
      </c>
      <c r="E22" s="29"/>
      <c r="F22" s="30">
        <f t="shared" si="0"/>
        <v>9621.631156930127</v>
      </c>
      <c r="G22" s="30">
        <f t="shared" si="1"/>
        <v>13420.547744360903</v>
      </c>
      <c r="H22" s="30">
        <f t="shared" si="2"/>
        <v>0</v>
      </c>
      <c r="I22" s="31">
        <f t="shared" si="3"/>
        <v>23042.17890129103</v>
      </c>
    </row>
    <row r="23" spans="1:9" ht="12.75">
      <c r="A23" s="27" t="s">
        <v>23</v>
      </c>
      <c r="B23" s="28">
        <f>IF('[1]Statistics'!B22&lt;3,0,'[1]Statistics'!B22)</f>
        <v>4</v>
      </c>
      <c r="C23" s="28">
        <f>(IF('[1]Statistics'!B22&lt;3,0,'[1]Statistics'!D22))</f>
        <v>21</v>
      </c>
      <c r="D23" s="28">
        <f>IF('[1]Statistics'!B22&lt;3,0,'[1]Statistics'!I22)</f>
        <v>63</v>
      </c>
      <c r="E23" s="29"/>
      <c r="F23" s="30">
        <f t="shared" si="0"/>
        <v>4810.8155784650635</v>
      </c>
      <c r="G23" s="30">
        <f t="shared" si="1"/>
        <v>5526.107894736842</v>
      </c>
      <c r="H23" s="30">
        <f t="shared" si="2"/>
        <v>0</v>
      </c>
      <c r="I23" s="31">
        <f t="shared" si="3"/>
        <v>10336.923473201907</v>
      </c>
    </row>
    <row r="24" spans="1:9" ht="12.75">
      <c r="A24" s="37" t="s">
        <v>24</v>
      </c>
      <c r="B24" s="38">
        <f>IF('[1]Statistics'!B23&lt;3,0,'[1]Statistics'!B23)</f>
        <v>0</v>
      </c>
      <c r="C24" s="38">
        <f>(IF('[1]Statistics'!B23&lt;3,0,'[1]Statistics'!D23))</f>
        <v>0</v>
      </c>
      <c r="D24" s="38">
        <f>IF('[1]Statistics'!B23&lt;3,0,'[1]Statistics'!I23)</f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f>IF('[1]Statistics'!B24&lt;3,0,'[1]Statistics'!B24)</f>
        <v>61</v>
      </c>
      <c r="C25" s="28">
        <f>(IF('[1]Statistics'!B24&lt;3,0,'[1]Statistics'!D24))</f>
        <v>248</v>
      </c>
      <c r="D25" s="28">
        <f>IF('[1]Statistics'!B24&lt;3,0,'[1]Statistics'!I24)</f>
        <v>1294</v>
      </c>
      <c r="E25" s="29"/>
      <c r="F25" s="30">
        <f t="shared" si="0"/>
        <v>73364.9375715922</v>
      </c>
      <c r="G25" s="30">
        <f t="shared" si="1"/>
        <v>65260.70275689223</v>
      </c>
      <c r="H25" s="30">
        <f t="shared" si="2"/>
        <v>0</v>
      </c>
      <c r="I25" s="31">
        <f t="shared" si="3"/>
        <v>138625.64032848444</v>
      </c>
    </row>
    <row r="26" spans="1:9" ht="12.75">
      <c r="A26" s="32" t="s">
        <v>26</v>
      </c>
      <c r="B26" s="33">
        <f>IF('[1]Statistics'!B25&lt;3,0,'[1]Statistics'!B25)</f>
        <v>14</v>
      </c>
      <c r="C26" s="33">
        <f>(IF('[1]Statistics'!B25&lt;3,0,'[1]Statistics'!D25))</f>
        <v>31</v>
      </c>
      <c r="D26" s="33">
        <f>IF('[1]Statistics'!B25&lt;3,0,'[1]Statistics'!I25)</f>
        <v>105</v>
      </c>
      <c r="E26" s="34"/>
      <c r="F26" s="35">
        <f t="shared" si="0"/>
        <v>16837.854524627717</v>
      </c>
      <c r="G26" s="35">
        <f t="shared" si="1"/>
        <v>8157.587844611528</v>
      </c>
      <c r="H26" s="35">
        <f t="shared" si="2"/>
        <v>0</v>
      </c>
      <c r="I26" s="36">
        <f t="shared" si="3"/>
        <v>24995.442369239245</v>
      </c>
    </row>
    <row r="27" spans="1:9" ht="12.75">
      <c r="A27" s="27" t="s">
        <v>27</v>
      </c>
      <c r="B27" s="28">
        <f>IF('[1]Statistics'!B26&lt;3,0,'[1]Statistics'!B26)</f>
        <v>8</v>
      </c>
      <c r="C27" s="28">
        <f>(IF('[1]Statistics'!B26&lt;3,0,'[1]Statistics'!D26))</f>
        <v>41</v>
      </c>
      <c r="D27" s="28">
        <f>IF('[1]Statistics'!B26&lt;3,0,'[1]Statistics'!I26)</f>
        <v>146</v>
      </c>
      <c r="E27" s="29"/>
      <c r="F27" s="30">
        <f t="shared" si="0"/>
        <v>9621.631156930127</v>
      </c>
      <c r="G27" s="30">
        <f t="shared" si="1"/>
        <v>10789.067794486216</v>
      </c>
      <c r="H27" s="30">
        <f t="shared" si="2"/>
        <v>0</v>
      </c>
      <c r="I27" s="31">
        <f t="shared" si="3"/>
        <v>20410.698951416343</v>
      </c>
    </row>
    <row r="28" spans="1:9" ht="12.75">
      <c r="A28" s="27" t="s">
        <v>28</v>
      </c>
      <c r="B28" s="28">
        <f>IF('[1]Statistics'!B27&lt;3,0,'[1]Statistics'!B27)</f>
        <v>3</v>
      </c>
      <c r="C28" s="28">
        <f>(IF('[1]Statistics'!B27&lt;3,0,'[1]Statistics'!D27))</f>
        <v>12</v>
      </c>
      <c r="D28" s="28">
        <f>IF('[1]Statistics'!B27&lt;3,0,'[1]Statistics'!I27)</f>
        <v>9</v>
      </c>
      <c r="E28" s="29"/>
      <c r="F28" s="30">
        <f t="shared" si="0"/>
        <v>3608.1116838487974</v>
      </c>
      <c r="G28" s="30">
        <f t="shared" si="1"/>
        <v>3157.775939849624</v>
      </c>
      <c r="H28" s="30">
        <f t="shared" si="2"/>
        <v>0</v>
      </c>
      <c r="I28" s="31">
        <f t="shared" si="3"/>
        <v>6765.8876236984215</v>
      </c>
    </row>
    <row r="29" spans="1:9" ht="12.75">
      <c r="A29" s="27" t="s">
        <v>29</v>
      </c>
      <c r="B29" s="28">
        <f>IF('[1]Statistics'!B28&lt;3,0,'[1]Statistics'!B28)</f>
        <v>52</v>
      </c>
      <c r="C29" s="28">
        <f>(IF('[1]Statistics'!B28&lt;3,0,'[1]Statistics'!D28))</f>
        <v>271</v>
      </c>
      <c r="D29" s="28">
        <f>IF('[1]Statistics'!B28&lt;3,0,'[1]Statistics'!I28)</f>
        <v>353</v>
      </c>
      <c r="E29" s="29"/>
      <c r="F29" s="30">
        <f t="shared" si="0"/>
        <v>62540.60252004582</v>
      </c>
      <c r="G29" s="30">
        <f t="shared" si="1"/>
        <v>71313.10664160401</v>
      </c>
      <c r="H29" s="30">
        <f t="shared" si="2"/>
        <v>0</v>
      </c>
      <c r="I29" s="31">
        <f t="shared" si="3"/>
        <v>133853.70916164984</v>
      </c>
    </row>
    <row r="30" spans="1:9" ht="12.75">
      <c r="A30" s="22" t="s">
        <v>30</v>
      </c>
      <c r="B30" s="23">
        <f>IF('[1]Statistics'!B29&lt;3,0,'[1]Statistics'!B29)</f>
        <v>0</v>
      </c>
      <c r="C30" s="23">
        <f>(IF('[1]Statistics'!B29&lt;3,0,'[1]Statistics'!D29))</f>
        <v>0</v>
      </c>
      <c r="D30" s="23">
        <f>IF('[1]Statistics'!B29&lt;3,0,'[1]Statistics'!I29)</f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f>IF('[1]Statistics'!B30&lt;3,0,'[1]Statistics'!B30)</f>
        <v>460</v>
      </c>
      <c r="C31" s="33">
        <f>(IF('[1]Statistics'!B30&lt;3,0,'[1]Statistics'!D30))</f>
        <v>2377</v>
      </c>
      <c r="D31" s="33">
        <f>IF('[1]Statistics'!B30&lt;3,0,'[1]Statistics'!I30)</f>
        <v>5416</v>
      </c>
      <c r="E31" s="34"/>
      <c r="F31" s="35">
        <f t="shared" si="0"/>
        <v>553243.7915234823</v>
      </c>
      <c r="G31" s="35">
        <f t="shared" si="1"/>
        <v>625502.7840852131</v>
      </c>
      <c r="H31" s="35">
        <f t="shared" si="2"/>
        <v>0</v>
      </c>
      <c r="I31" s="36">
        <f t="shared" si="3"/>
        <v>1178746.5756086954</v>
      </c>
    </row>
    <row r="32" spans="1:9" ht="12.75">
      <c r="A32" s="27" t="s">
        <v>32</v>
      </c>
      <c r="B32" s="28">
        <f>IF('[1]Statistics'!B31&lt;3,0,'[1]Statistics'!B31)</f>
        <v>3</v>
      </c>
      <c r="C32" s="28">
        <f>(IF('[1]Statistics'!B31&lt;3,0,'[1]Statistics'!D31))</f>
        <v>20</v>
      </c>
      <c r="D32" s="28">
        <f>IF('[1]Statistics'!B31&lt;3,0,'[1]Statistics'!I31)</f>
        <v>41</v>
      </c>
      <c r="E32" s="29"/>
      <c r="F32" s="30">
        <f t="shared" si="0"/>
        <v>3608.1116838487974</v>
      </c>
      <c r="G32" s="30">
        <f t="shared" si="1"/>
        <v>5262.959899749373</v>
      </c>
      <c r="H32" s="30">
        <f t="shared" si="2"/>
        <v>0</v>
      </c>
      <c r="I32" s="31">
        <f t="shared" si="3"/>
        <v>8871.07158359817</v>
      </c>
    </row>
    <row r="33" spans="1:9" ht="12.75">
      <c r="A33" s="27" t="s">
        <v>33</v>
      </c>
      <c r="B33" s="28">
        <f>IF('[1]Statistics'!B32&lt;3,0,'[1]Statistics'!B32)</f>
        <v>4</v>
      </c>
      <c r="C33" s="28">
        <f>(IF('[1]Statistics'!B32&lt;3,0,'[1]Statistics'!D32))</f>
        <v>8</v>
      </c>
      <c r="D33" s="28">
        <f>IF('[1]Statistics'!B32&lt;3,0,'[1]Statistics'!I32)</f>
        <v>73</v>
      </c>
      <c r="E33" s="29"/>
      <c r="F33" s="30">
        <f t="shared" si="0"/>
        <v>4810.8155784650635</v>
      </c>
      <c r="G33" s="30">
        <f t="shared" si="1"/>
        <v>2105.1839598997494</v>
      </c>
      <c r="H33" s="30">
        <f t="shared" si="2"/>
        <v>0</v>
      </c>
      <c r="I33" s="31">
        <f t="shared" si="3"/>
        <v>6915.999538364813</v>
      </c>
    </row>
    <row r="34" spans="1:9" ht="12.75">
      <c r="A34" s="27" t="s">
        <v>34</v>
      </c>
      <c r="B34" s="28">
        <f>IF('[1]Statistics'!B33&lt;3,0,'[1]Statistics'!B33)</f>
        <v>9</v>
      </c>
      <c r="C34" s="28">
        <f>(IF('[1]Statistics'!B33&lt;3,0,'[1]Statistics'!D33))</f>
        <v>32</v>
      </c>
      <c r="D34" s="28">
        <f>IF('[1]Statistics'!B33&lt;3,0,'[1]Statistics'!I33)</f>
        <v>112</v>
      </c>
      <c r="E34" s="29"/>
      <c r="F34" s="30">
        <f t="shared" si="0"/>
        <v>10824.335051546392</v>
      </c>
      <c r="G34" s="30">
        <f t="shared" si="1"/>
        <v>8420.735839598998</v>
      </c>
      <c r="H34" s="30">
        <f t="shared" si="2"/>
        <v>0</v>
      </c>
      <c r="I34" s="31">
        <f t="shared" si="3"/>
        <v>19245.07089114539</v>
      </c>
    </row>
    <row r="35" spans="1:9" ht="12.75">
      <c r="A35" s="27" t="s">
        <v>35</v>
      </c>
      <c r="B35" s="28">
        <f>IF('[1]Statistics'!B34&lt;3,0,'[1]Statistics'!B34)</f>
        <v>3</v>
      </c>
      <c r="C35" s="28">
        <f>(IF('[1]Statistics'!B34&lt;3,0,'[1]Statistics'!D34))</f>
        <v>7</v>
      </c>
      <c r="D35" s="28">
        <f>IF('[1]Statistics'!B34&lt;3,0,'[1]Statistics'!I34)</f>
        <v>70</v>
      </c>
      <c r="E35" s="29"/>
      <c r="F35" s="30">
        <f t="shared" si="0"/>
        <v>3608.1116838487974</v>
      </c>
      <c r="G35" s="30">
        <f t="shared" si="1"/>
        <v>1842.0359649122806</v>
      </c>
      <c r="H35" s="30">
        <f t="shared" si="2"/>
        <v>0</v>
      </c>
      <c r="I35" s="31">
        <f t="shared" si="3"/>
        <v>5450.147648761078</v>
      </c>
    </row>
    <row r="36" spans="1:9" ht="12.75">
      <c r="A36" s="42" t="s">
        <v>36</v>
      </c>
      <c r="B36" s="43">
        <f>IF('[1]Statistics'!B35&lt;3,0,'[1]Statistics'!B35)</f>
        <v>0</v>
      </c>
      <c r="C36" s="43">
        <f>(IF('[1]Statistics'!B35&lt;3,0,'[1]Statistics'!D35))</f>
        <v>0</v>
      </c>
      <c r="D36" s="43">
        <f>IF('[1]Statistics'!B35&lt;3,0,'[1]Statistics'!I35)</f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f>IF('[1]Statistics'!B36&lt;3,0,'[1]Statistics'!B36)</f>
        <v>4</v>
      </c>
      <c r="C37" s="28">
        <f>(IF('[1]Statistics'!B36&lt;3,0,'[1]Statistics'!D36))</f>
        <v>12</v>
      </c>
      <c r="D37" s="28">
        <f>IF('[1]Statistics'!B36&lt;3,0,'[1]Statistics'!I36)</f>
        <v>74</v>
      </c>
      <c r="E37" s="29"/>
      <c r="F37" s="30">
        <f t="shared" si="0"/>
        <v>4810.8155784650635</v>
      </c>
      <c r="G37" s="30">
        <f t="shared" si="1"/>
        <v>3157.775939849624</v>
      </c>
      <c r="H37" s="30">
        <f t="shared" si="2"/>
        <v>0</v>
      </c>
      <c r="I37" s="31">
        <f t="shared" si="3"/>
        <v>7968.591518314688</v>
      </c>
    </row>
    <row r="38" spans="1:9" ht="12.75">
      <c r="A38" s="27" t="s">
        <v>38</v>
      </c>
      <c r="B38" s="28">
        <f>IF('[1]Statistics'!B37&lt;3,0,'[1]Statistics'!B37)</f>
        <v>101</v>
      </c>
      <c r="C38" s="28">
        <f>(IF('[1]Statistics'!B37&lt;3,0,'[1]Statistics'!D37))</f>
        <v>279</v>
      </c>
      <c r="D38" s="28">
        <f>IF('[1]Statistics'!B37&lt;3,0,'[1]Statistics'!I37)</f>
        <v>758</v>
      </c>
      <c r="E38" s="29"/>
      <c r="F38" s="30">
        <f t="shared" si="0"/>
        <v>121473.09335624284</v>
      </c>
      <c r="G38" s="30">
        <f t="shared" si="1"/>
        <v>73418.29060150376</v>
      </c>
      <c r="H38" s="30">
        <f t="shared" si="2"/>
        <v>0</v>
      </c>
      <c r="I38" s="31">
        <f t="shared" si="3"/>
        <v>194891.3839577466</v>
      </c>
    </row>
    <row r="39" spans="1:9" ht="12.75">
      <c r="A39" s="22" t="s">
        <v>39</v>
      </c>
      <c r="B39" s="23">
        <f>IF('[1]Statistics'!B38&lt;3,0,'[1]Statistics'!B38)</f>
        <v>0</v>
      </c>
      <c r="C39" s="23">
        <f>(IF('[1]Statistics'!B38&lt;3,0,'[1]Statistics'!D38))</f>
        <v>0</v>
      </c>
      <c r="D39" s="23">
        <f>IF('[1]Statistics'!B38&lt;3,0,'[1]Statistics'!I38)</f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f>IF('[1]Statistics'!B39&lt;3,0,'[1]Statistics'!B39)</f>
        <v>15</v>
      </c>
      <c r="C40" s="28">
        <f>(IF('[1]Statistics'!B39&lt;3,0,'[1]Statistics'!D39))</f>
        <v>39</v>
      </c>
      <c r="D40" s="28">
        <f>IF('[1]Statistics'!B39&lt;3,0,'[1]Statistics'!I39)</f>
        <v>86</v>
      </c>
      <c r="E40" s="29"/>
      <c r="F40" s="30">
        <f t="shared" si="0"/>
        <v>18040.55841924399</v>
      </c>
      <c r="G40" s="30">
        <f t="shared" si="1"/>
        <v>10262.771804511278</v>
      </c>
      <c r="H40" s="30">
        <f t="shared" si="2"/>
        <v>0</v>
      </c>
      <c r="I40" s="31">
        <f t="shared" si="3"/>
        <v>28303.330223755267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1049960.5</v>
      </c>
      <c r="G42" s="51">
        <f>SUM(G7:G41)</f>
        <v>1049960.5</v>
      </c>
      <c r="H42" s="51">
        <f>SUM(H7:H40)</f>
        <v>0</v>
      </c>
      <c r="I42" s="51">
        <f>SUM(I7:I41)</f>
        <v>2099921.0000000005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1">
      <selection activeCell="I42" sqref="A1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0.5</v>
      </c>
      <c r="G6" s="19">
        <v>0.4</v>
      </c>
      <c r="H6" s="20">
        <v>0.1</v>
      </c>
      <c r="I6" s="21" t="s">
        <v>6</v>
      </c>
    </row>
    <row r="7" spans="1:9" ht="12.75">
      <c r="A7" s="22" t="s">
        <v>7</v>
      </c>
      <c r="B7" s="23">
        <f>IF('[1]Statistics'!B6&lt;3,0,'[1]Statistics'!B6)</f>
        <v>0</v>
      </c>
      <c r="C7" s="23">
        <f>(IF('[1]Statistics'!B6&lt;3,0,'[1]Statistics'!D6))</f>
        <v>0</v>
      </c>
      <c r="D7" s="23">
        <f>IF('[1]Statistics'!B6&lt;3,0,'[1]Statistics'!I6)</f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f>IF('[1]Statistics'!B7&lt;3,0,'[1]Statistics'!B7)</f>
        <v>4</v>
      </c>
      <c r="C8" s="28">
        <f>(IF('[1]Statistics'!B7&lt;3,0,'[1]Statistics'!D7))</f>
        <v>29</v>
      </c>
      <c r="D8" s="28">
        <f>IF('[1]Statistics'!B7&lt;3,0,'[1]Statistics'!I7)</f>
        <v>120</v>
      </c>
      <c r="E8" s="29"/>
      <c r="F8" s="30">
        <f aca="true" t="shared" si="0" ref="F8:F40">(B8/$B$42)*$A$2*$F$6</f>
        <v>4810.8155784650635</v>
      </c>
      <c r="G8" s="30">
        <f aca="true" t="shared" si="1" ref="G8:G40">(C8/$C$42)*$A$2*$G$6</f>
        <v>6105.033483709274</v>
      </c>
      <c r="H8" s="30">
        <f aca="true" t="shared" si="2" ref="H8:H40">(D8/$D$42)*$A$2*$H$6</f>
        <v>2351.096473222616</v>
      </c>
      <c r="I8" s="31">
        <f aca="true" t="shared" si="3" ref="I8:I40">SUM(F8:H8)</f>
        <v>13266.945535396953</v>
      </c>
    </row>
    <row r="9" spans="1:9" ht="12.75">
      <c r="A9" s="27" t="s">
        <v>9</v>
      </c>
      <c r="B9" s="28">
        <f>IF('[1]Statistics'!B8&lt;3,0,'[1]Statistics'!B8)</f>
        <v>46</v>
      </c>
      <c r="C9" s="28">
        <f>(IF('[1]Statistics'!B8&lt;3,0,'[1]Statistics'!D8))</f>
        <v>194</v>
      </c>
      <c r="D9" s="28">
        <f>IF('[1]Statistics'!B8&lt;3,0,'[1]Statistics'!I8)</f>
        <v>551</v>
      </c>
      <c r="E9" s="29"/>
      <c r="F9" s="30">
        <f t="shared" si="0"/>
        <v>55324.37915234822</v>
      </c>
      <c r="G9" s="30">
        <f t="shared" si="1"/>
        <v>40840.568822055146</v>
      </c>
      <c r="H9" s="30">
        <f t="shared" si="2"/>
        <v>10795.451306213847</v>
      </c>
      <c r="I9" s="31">
        <f t="shared" si="3"/>
        <v>106960.3992806172</v>
      </c>
    </row>
    <row r="10" spans="1:9" ht="12.75">
      <c r="A10" s="27" t="s">
        <v>10</v>
      </c>
      <c r="B10" s="28">
        <f>IF('[1]Statistics'!B9&lt;3,0,'[1]Statistics'!B9)</f>
        <v>5</v>
      </c>
      <c r="C10" s="28">
        <f>(IF('[1]Statistics'!B9&lt;3,0,'[1]Statistics'!D9))</f>
        <v>19</v>
      </c>
      <c r="D10" s="28">
        <f>IF('[1]Statistics'!B9&lt;3,0,'[1]Statistics'!I9)</f>
        <v>52</v>
      </c>
      <c r="E10" s="29"/>
      <c r="F10" s="30">
        <f t="shared" si="0"/>
        <v>6013.519473081328</v>
      </c>
      <c r="G10" s="30">
        <f t="shared" si="1"/>
        <v>3999.849523809524</v>
      </c>
      <c r="H10" s="30">
        <f t="shared" si="2"/>
        <v>1018.8084717298003</v>
      </c>
      <c r="I10" s="31">
        <f t="shared" si="3"/>
        <v>11032.177468620652</v>
      </c>
    </row>
    <row r="11" spans="1:9" ht="12.75">
      <c r="A11" s="32" t="s">
        <v>11</v>
      </c>
      <c r="B11" s="33">
        <f>IF('[1]Statistics'!B10&lt;3,0,'[1]Statistics'!B10)</f>
        <v>4</v>
      </c>
      <c r="C11" s="33">
        <f>(IF('[1]Statistics'!B10&lt;3,0,'[1]Statistics'!D10))</f>
        <v>21</v>
      </c>
      <c r="D11" s="33">
        <f>IF('[1]Statistics'!B10&lt;3,0,'[1]Statistics'!I10)</f>
        <v>34</v>
      </c>
      <c r="E11" s="34"/>
      <c r="F11" s="35">
        <f t="shared" si="0"/>
        <v>4810.8155784650635</v>
      </c>
      <c r="G11" s="35">
        <f t="shared" si="1"/>
        <v>4420.886315789474</v>
      </c>
      <c r="H11" s="35">
        <f t="shared" si="2"/>
        <v>666.144000746408</v>
      </c>
      <c r="I11" s="36">
        <f t="shared" si="3"/>
        <v>9897.845895000944</v>
      </c>
    </row>
    <row r="12" spans="1:9" ht="12.75">
      <c r="A12" s="27" t="s">
        <v>12</v>
      </c>
      <c r="B12" s="28">
        <f>IF('[1]Statistics'!B11&lt;3,0,'[1]Statistics'!B11)</f>
        <v>6</v>
      </c>
      <c r="C12" s="28">
        <f>(IF('[1]Statistics'!B11&lt;3,0,'[1]Statistics'!D11))</f>
        <v>36</v>
      </c>
      <c r="D12" s="28">
        <f>IF('[1]Statistics'!B11&lt;3,0,'[1]Statistics'!I11)</f>
        <v>133</v>
      </c>
      <c r="E12" s="29"/>
      <c r="F12" s="30">
        <f t="shared" si="0"/>
        <v>7216.223367697595</v>
      </c>
      <c r="G12" s="30">
        <f t="shared" si="1"/>
        <v>7578.6622556390985</v>
      </c>
      <c r="H12" s="30">
        <f t="shared" si="2"/>
        <v>2605.7985911550663</v>
      </c>
      <c r="I12" s="31">
        <f t="shared" si="3"/>
        <v>17400.68421449176</v>
      </c>
    </row>
    <row r="13" spans="1:9" ht="12.75">
      <c r="A13" s="22" t="s">
        <v>13</v>
      </c>
      <c r="B13" s="23">
        <f>IF('[1]Statistics'!B12&lt;3,0,'[1]Statistics'!B12)</f>
        <v>0</v>
      </c>
      <c r="C13" s="23">
        <f>(IF('[1]Statistics'!B12&lt;3,0,'[1]Statistics'!D12))</f>
        <v>0</v>
      </c>
      <c r="D13" s="23">
        <f>IF('[1]Statistics'!B12&lt;3,0,'[1]Statistics'!I12)</f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f>IF('[1]Statistics'!B13&lt;3,0,'[1]Statistics'!B13)</f>
        <v>0</v>
      </c>
      <c r="C14" s="38">
        <f>(IF('[1]Statistics'!B13&lt;3,0,'[1]Statistics'!D13))</f>
        <v>0</v>
      </c>
      <c r="D14" s="38">
        <f>IF('[1]Statistics'!B13&lt;3,0,'[1]Statistics'!I13)</f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f>IF('[1]Statistics'!B14&lt;3,0,'[1]Statistics'!B14)</f>
        <v>15</v>
      </c>
      <c r="C15" s="28">
        <f>(IF('[1]Statistics'!B14&lt;3,0,'[1]Statistics'!D14))</f>
        <v>52</v>
      </c>
      <c r="D15" s="28">
        <f>IF('[1]Statistics'!B14&lt;3,0,'[1]Statistics'!I14)</f>
        <v>183</v>
      </c>
      <c r="E15" s="29"/>
      <c r="F15" s="30">
        <f t="shared" si="0"/>
        <v>18040.55841924399</v>
      </c>
      <c r="G15" s="30">
        <f t="shared" si="1"/>
        <v>10946.956591478696</v>
      </c>
      <c r="H15" s="30">
        <f t="shared" si="2"/>
        <v>3585.4221216644896</v>
      </c>
      <c r="I15" s="31">
        <f t="shared" si="3"/>
        <v>32572.93713238718</v>
      </c>
    </row>
    <row r="16" spans="1:9" ht="12.75">
      <c r="A16" s="32" t="s">
        <v>16</v>
      </c>
      <c r="B16" s="33">
        <f>IF('[1]Statistics'!B15&lt;3,0,'[1]Statistics'!B15)</f>
        <v>10</v>
      </c>
      <c r="C16" s="33">
        <f>(IF('[1]Statistics'!B15&lt;3,0,'[1]Statistics'!D15))</f>
        <v>56</v>
      </c>
      <c r="D16" s="33">
        <f>IF('[1]Statistics'!B15&lt;3,0,'[1]Statistics'!I15)</f>
        <v>546</v>
      </c>
      <c r="E16" s="34"/>
      <c r="F16" s="35">
        <f t="shared" si="0"/>
        <v>12027.038946162656</v>
      </c>
      <c r="G16" s="35">
        <f t="shared" si="1"/>
        <v>11789.030175438596</v>
      </c>
      <c r="H16" s="35">
        <f t="shared" si="2"/>
        <v>10697.488953162905</v>
      </c>
      <c r="I16" s="36">
        <f t="shared" si="3"/>
        <v>34513.55807476416</v>
      </c>
    </row>
    <row r="17" spans="1:9" ht="12.75">
      <c r="A17" s="22" t="s">
        <v>17</v>
      </c>
      <c r="B17" s="23">
        <f>IF('[1]Statistics'!B16&lt;3,0,'[1]Statistics'!B16)</f>
        <v>0</v>
      </c>
      <c r="C17" s="23">
        <f>(IF('[1]Statistics'!B16&lt;3,0,'[1]Statistics'!D16))</f>
        <v>0</v>
      </c>
      <c r="D17" s="23">
        <f>IF('[1]Statistics'!B16&lt;3,0,'[1]Statistics'!I16)</f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f>IF('[1]Statistics'!B17&lt;3,0,'[1]Statistics'!B17)</f>
        <v>0</v>
      </c>
      <c r="C18" s="23">
        <f>(IF('[1]Statistics'!B17&lt;3,0,'[1]Statistics'!D17))</f>
        <v>0</v>
      </c>
      <c r="D18" s="23">
        <f>IF('[1]Statistics'!B17&lt;3,0,'[1]Statistics'!I17)</f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f>IF('[1]Statistics'!B18&lt;3,0,'[1]Statistics'!B18)</f>
        <v>0</v>
      </c>
      <c r="C19" s="23">
        <f>(IF('[1]Statistics'!B18&lt;3,0,'[1]Statistics'!D18))</f>
        <v>0</v>
      </c>
      <c r="D19" s="23">
        <f>IF('[1]Statistics'!B18&lt;3,0,'[1]Statistics'!I18)</f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f>IF('[1]Statistics'!B19&lt;3,0,'[1]Statistics'!B19)</f>
        <v>31</v>
      </c>
      <c r="C20" s="28">
        <f>(IF('[1]Statistics'!B19&lt;3,0,'[1]Statistics'!D19))</f>
        <v>126</v>
      </c>
      <c r="D20" s="28">
        <f>IF('[1]Statistics'!B19&lt;3,0,'[1]Statistics'!I19)</f>
        <v>394</v>
      </c>
      <c r="E20" s="29"/>
      <c r="F20" s="30">
        <f t="shared" si="0"/>
        <v>37283.820733104236</v>
      </c>
      <c r="G20" s="30">
        <f t="shared" si="1"/>
        <v>26525.317894736843</v>
      </c>
      <c r="H20" s="30">
        <f t="shared" si="2"/>
        <v>7719.433420414257</v>
      </c>
      <c r="I20" s="31">
        <f t="shared" si="3"/>
        <v>71528.57204825533</v>
      </c>
    </row>
    <row r="21" spans="1:9" ht="12.75">
      <c r="A21" s="32" t="s">
        <v>21</v>
      </c>
      <c r="B21" s="33">
        <f>IF('[1]Statistics'!B20&lt;3,0,'[1]Statistics'!B20)</f>
        <v>3</v>
      </c>
      <c r="C21" s="33">
        <f>(IF('[1]Statistics'!B20&lt;3,0,'[1]Statistics'!D20))</f>
        <v>8</v>
      </c>
      <c r="D21" s="33">
        <f>IF('[1]Statistics'!B20&lt;3,0,'[1]Statistics'!I20)</f>
        <v>34</v>
      </c>
      <c r="E21" s="34"/>
      <c r="F21" s="35">
        <f t="shared" si="0"/>
        <v>3608.1116838487974</v>
      </c>
      <c r="G21" s="35">
        <f t="shared" si="1"/>
        <v>1684.1471679197996</v>
      </c>
      <c r="H21" s="35">
        <f t="shared" si="2"/>
        <v>666.144000746408</v>
      </c>
      <c r="I21" s="36">
        <f t="shared" si="3"/>
        <v>5958.402852515005</v>
      </c>
    </row>
    <row r="22" spans="1:9" ht="12.75">
      <c r="A22" s="27" t="s">
        <v>22</v>
      </c>
      <c r="B22" s="28">
        <f>IF('[1]Statistics'!B21&lt;3,0,'[1]Statistics'!B21)</f>
        <v>8</v>
      </c>
      <c r="C22" s="28">
        <f>(IF('[1]Statistics'!B21&lt;3,0,'[1]Statistics'!D21))</f>
        <v>51</v>
      </c>
      <c r="D22" s="28">
        <f>IF('[1]Statistics'!B21&lt;3,0,'[1]Statistics'!I21)</f>
        <v>71</v>
      </c>
      <c r="E22" s="29"/>
      <c r="F22" s="30">
        <f t="shared" si="0"/>
        <v>9621.631156930127</v>
      </c>
      <c r="G22" s="30">
        <f t="shared" si="1"/>
        <v>10736.438195488723</v>
      </c>
      <c r="H22" s="30">
        <f t="shared" si="2"/>
        <v>1391.0654133233813</v>
      </c>
      <c r="I22" s="31">
        <f t="shared" si="3"/>
        <v>21749.13476574223</v>
      </c>
    </row>
    <row r="23" spans="1:9" ht="12.75">
      <c r="A23" s="27" t="s">
        <v>23</v>
      </c>
      <c r="B23" s="28">
        <f>IF('[1]Statistics'!B22&lt;3,0,'[1]Statistics'!B22)</f>
        <v>4</v>
      </c>
      <c r="C23" s="28">
        <f>(IF('[1]Statistics'!B22&lt;3,0,'[1]Statistics'!D22))</f>
        <v>21</v>
      </c>
      <c r="D23" s="28">
        <f>IF('[1]Statistics'!B22&lt;3,0,'[1]Statistics'!I22)</f>
        <v>63</v>
      </c>
      <c r="E23" s="29"/>
      <c r="F23" s="30">
        <f t="shared" si="0"/>
        <v>4810.8155784650635</v>
      </c>
      <c r="G23" s="30">
        <f t="shared" si="1"/>
        <v>4420.886315789474</v>
      </c>
      <c r="H23" s="30">
        <f t="shared" si="2"/>
        <v>1234.3256484418735</v>
      </c>
      <c r="I23" s="31">
        <f t="shared" si="3"/>
        <v>10466.02754269641</v>
      </c>
    </row>
    <row r="24" spans="1:9" ht="12.75">
      <c r="A24" s="37" t="s">
        <v>24</v>
      </c>
      <c r="B24" s="38">
        <f>IF('[1]Statistics'!B23&lt;3,0,'[1]Statistics'!B23)</f>
        <v>0</v>
      </c>
      <c r="C24" s="38">
        <f>(IF('[1]Statistics'!B23&lt;3,0,'[1]Statistics'!D23))</f>
        <v>0</v>
      </c>
      <c r="D24" s="38">
        <f>IF('[1]Statistics'!B23&lt;3,0,'[1]Statistics'!I23)</f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f>IF('[1]Statistics'!B24&lt;3,0,'[1]Statistics'!B24)</f>
        <v>61</v>
      </c>
      <c r="C25" s="28">
        <f>(IF('[1]Statistics'!B24&lt;3,0,'[1]Statistics'!D24))</f>
        <v>248</v>
      </c>
      <c r="D25" s="28">
        <f>IF('[1]Statistics'!B24&lt;3,0,'[1]Statistics'!I24)</f>
        <v>1294</v>
      </c>
      <c r="E25" s="29"/>
      <c r="F25" s="30">
        <f t="shared" si="0"/>
        <v>73364.9375715922</v>
      </c>
      <c r="G25" s="30">
        <f t="shared" si="1"/>
        <v>52208.56220551379</v>
      </c>
      <c r="H25" s="30">
        <f t="shared" si="2"/>
        <v>25352.65696958388</v>
      </c>
      <c r="I25" s="31">
        <f t="shared" si="3"/>
        <v>150926.15674668987</v>
      </c>
    </row>
    <row r="26" spans="1:9" ht="12.75">
      <c r="A26" s="32" t="s">
        <v>26</v>
      </c>
      <c r="B26" s="33">
        <f>IF('[1]Statistics'!B25&lt;3,0,'[1]Statistics'!B25)</f>
        <v>14</v>
      </c>
      <c r="C26" s="33">
        <f>(IF('[1]Statistics'!B25&lt;3,0,'[1]Statistics'!D25))</f>
        <v>31</v>
      </c>
      <c r="D26" s="33">
        <f>IF('[1]Statistics'!B25&lt;3,0,'[1]Statistics'!I25)</f>
        <v>105</v>
      </c>
      <c r="E26" s="34"/>
      <c r="F26" s="35">
        <f t="shared" si="0"/>
        <v>16837.854524627717</v>
      </c>
      <c r="G26" s="35">
        <f t="shared" si="1"/>
        <v>6526.070275689223</v>
      </c>
      <c r="H26" s="35">
        <f t="shared" si="2"/>
        <v>2057.2094140697895</v>
      </c>
      <c r="I26" s="36">
        <f t="shared" si="3"/>
        <v>25421.13421438673</v>
      </c>
    </row>
    <row r="27" spans="1:9" ht="12.75">
      <c r="A27" s="27" t="s">
        <v>27</v>
      </c>
      <c r="B27" s="28">
        <f>IF('[1]Statistics'!B26&lt;3,0,'[1]Statistics'!B26)</f>
        <v>8</v>
      </c>
      <c r="C27" s="28">
        <f>(IF('[1]Statistics'!B26&lt;3,0,'[1]Statistics'!D26))</f>
        <v>41</v>
      </c>
      <c r="D27" s="28">
        <f>IF('[1]Statistics'!B26&lt;3,0,'[1]Statistics'!I26)</f>
        <v>146</v>
      </c>
      <c r="E27" s="29"/>
      <c r="F27" s="30">
        <f t="shared" si="0"/>
        <v>9621.631156930127</v>
      </c>
      <c r="G27" s="30">
        <f t="shared" si="1"/>
        <v>8631.254235588973</v>
      </c>
      <c r="H27" s="30">
        <f t="shared" si="2"/>
        <v>2860.500709087517</v>
      </c>
      <c r="I27" s="31">
        <f t="shared" si="3"/>
        <v>21113.386101606615</v>
      </c>
    </row>
    <row r="28" spans="1:9" ht="12.75">
      <c r="A28" s="27" t="s">
        <v>28</v>
      </c>
      <c r="B28" s="28">
        <f>IF('[1]Statistics'!B27&lt;3,0,'[1]Statistics'!B27)</f>
        <v>3</v>
      </c>
      <c r="C28" s="28">
        <f>(IF('[1]Statistics'!B27&lt;3,0,'[1]Statistics'!D27))</f>
        <v>12</v>
      </c>
      <c r="D28" s="28">
        <f>IF('[1]Statistics'!B27&lt;3,0,'[1]Statistics'!I27)</f>
        <v>9</v>
      </c>
      <c r="E28" s="29"/>
      <c r="F28" s="30">
        <f t="shared" si="0"/>
        <v>3608.1116838487974</v>
      </c>
      <c r="G28" s="30">
        <f t="shared" si="1"/>
        <v>2526.2207518796995</v>
      </c>
      <c r="H28" s="30">
        <f t="shared" si="2"/>
        <v>176.33223549169622</v>
      </c>
      <c r="I28" s="31">
        <f t="shared" si="3"/>
        <v>6310.664671220193</v>
      </c>
    </row>
    <row r="29" spans="1:9" ht="12.75">
      <c r="A29" s="27" t="s">
        <v>29</v>
      </c>
      <c r="B29" s="28">
        <f>IF('[1]Statistics'!B28&lt;3,0,'[1]Statistics'!B28)</f>
        <v>52</v>
      </c>
      <c r="C29" s="28">
        <f>(IF('[1]Statistics'!B28&lt;3,0,'[1]Statistics'!D28))</f>
        <v>271</v>
      </c>
      <c r="D29" s="28">
        <f>IF('[1]Statistics'!B28&lt;3,0,'[1]Statistics'!I28)</f>
        <v>353</v>
      </c>
      <c r="E29" s="29"/>
      <c r="F29" s="30">
        <f t="shared" si="0"/>
        <v>62540.60252004582</v>
      </c>
      <c r="G29" s="30">
        <f t="shared" si="1"/>
        <v>57050.485313283214</v>
      </c>
      <c r="H29" s="30">
        <f t="shared" si="2"/>
        <v>6916.14212539653</v>
      </c>
      <c r="I29" s="31">
        <f t="shared" si="3"/>
        <v>126507.22995872555</v>
      </c>
    </row>
    <row r="30" spans="1:9" ht="12.75">
      <c r="A30" s="22" t="s">
        <v>30</v>
      </c>
      <c r="B30" s="23">
        <f>IF('[1]Statistics'!B29&lt;3,0,'[1]Statistics'!B29)</f>
        <v>0</v>
      </c>
      <c r="C30" s="23">
        <f>(IF('[1]Statistics'!B29&lt;3,0,'[1]Statistics'!D29))</f>
        <v>0</v>
      </c>
      <c r="D30" s="23">
        <f>IF('[1]Statistics'!B29&lt;3,0,'[1]Statistics'!I29)</f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f>IF('[1]Statistics'!B30&lt;3,0,'[1]Statistics'!B30)</f>
        <v>460</v>
      </c>
      <c r="C31" s="33">
        <f>(IF('[1]Statistics'!B30&lt;3,0,'[1]Statistics'!D30))</f>
        <v>2377</v>
      </c>
      <c r="D31" s="33">
        <f>IF('[1]Statistics'!B30&lt;3,0,'[1]Statistics'!I30)</f>
        <v>5416</v>
      </c>
      <c r="E31" s="34"/>
      <c r="F31" s="35">
        <f t="shared" si="0"/>
        <v>553243.7915234823</v>
      </c>
      <c r="G31" s="35">
        <f t="shared" si="1"/>
        <v>500402.2272681705</v>
      </c>
      <c r="H31" s="35">
        <f t="shared" si="2"/>
        <v>106112.82082478076</v>
      </c>
      <c r="I31" s="36">
        <f t="shared" si="3"/>
        <v>1159758.8396164335</v>
      </c>
    </row>
    <row r="32" spans="1:9" ht="12.75">
      <c r="A32" s="27" t="s">
        <v>32</v>
      </c>
      <c r="B32" s="28">
        <f>IF('[1]Statistics'!B31&lt;3,0,'[1]Statistics'!B31)</f>
        <v>3</v>
      </c>
      <c r="C32" s="28">
        <f>(IF('[1]Statistics'!B31&lt;3,0,'[1]Statistics'!D31))</f>
        <v>20</v>
      </c>
      <c r="D32" s="28">
        <f>IF('[1]Statistics'!B31&lt;3,0,'[1]Statistics'!I31)</f>
        <v>41</v>
      </c>
      <c r="E32" s="29"/>
      <c r="F32" s="30">
        <f t="shared" si="0"/>
        <v>3608.1116838487974</v>
      </c>
      <c r="G32" s="30">
        <f t="shared" si="1"/>
        <v>4210.367919799499</v>
      </c>
      <c r="H32" s="30">
        <f t="shared" si="2"/>
        <v>803.2912950177272</v>
      </c>
      <c r="I32" s="31">
        <f t="shared" si="3"/>
        <v>8621.770898666024</v>
      </c>
    </row>
    <row r="33" spans="1:9" ht="12.75">
      <c r="A33" s="27" t="s">
        <v>33</v>
      </c>
      <c r="B33" s="28">
        <f>IF('[1]Statistics'!B32&lt;3,0,'[1]Statistics'!B32)</f>
        <v>4</v>
      </c>
      <c r="C33" s="28">
        <f>(IF('[1]Statistics'!B32&lt;3,0,'[1]Statistics'!D32))</f>
        <v>8</v>
      </c>
      <c r="D33" s="28">
        <f>IF('[1]Statistics'!B32&lt;3,0,'[1]Statistics'!I32)</f>
        <v>73</v>
      </c>
      <c r="E33" s="29"/>
      <c r="F33" s="30">
        <f t="shared" si="0"/>
        <v>4810.8155784650635</v>
      </c>
      <c r="G33" s="30">
        <f t="shared" si="1"/>
        <v>1684.1471679197996</v>
      </c>
      <c r="H33" s="30">
        <f t="shared" si="2"/>
        <v>1430.2503545437585</v>
      </c>
      <c r="I33" s="31">
        <f t="shared" si="3"/>
        <v>7925.213100928621</v>
      </c>
    </row>
    <row r="34" spans="1:9" ht="12.75">
      <c r="A34" s="27" t="s">
        <v>34</v>
      </c>
      <c r="B34" s="28">
        <f>IF('[1]Statistics'!B33&lt;3,0,'[1]Statistics'!B33)</f>
        <v>9</v>
      </c>
      <c r="C34" s="28">
        <f>(IF('[1]Statistics'!B33&lt;3,0,'[1]Statistics'!D33))</f>
        <v>32</v>
      </c>
      <c r="D34" s="28">
        <f>IF('[1]Statistics'!B33&lt;3,0,'[1]Statistics'!I33)</f>
        <v>112</v>
      </c>
      <c r="E34" s="29"/>
      <c r="F34" s="30">
        <f t="shared" si="0"/>
        <v>10824.335051546392</v>
      </c>
      <c r="G34" s="30">
        <f t="shared" si="1"/>
        <v>6736.588671679198</v>
      </c>
      <c r="H34" s="30">
        <f t="shared" si="2"/>
        <v>2194.3567083411085</v>
      </c>
      <c r="I34" s="31">
        <f t="shared" si="3"/>
        <v>19755.280431566698</v>
      </c>
    </row>
    <row r="35" spans="1:9" ht="12.75">
      <c r="A35" s="27" t="s">
        <v>35</v>
      </c>
      <c r="B35" s="28">
        <f>IF('[1]Statistics'!B34&lt;3,0,'[1]Statistics'!B34)</f>
        <v>3</v>
      </c>
      <c r="C35" s="28">
        <f>(IF('[1]Statistics'!B34&lt;3,0,'[1]Statistics'!D34))</f>
        <v>7</v>
      </c>
      <c r="D35" s="28">
        <f>IF('[1]Statistics'!B34&lt;3,0,'[1]Statistics'!I34)</f>
        <v>70</v>
      </c>
      <c r="E35" s="29"/>
      <c r="F35" s="30">
        <f t="shared" si="0"/>
        <v>3608.1116838487974</v>
      </c>
      <c r="G35" s="30">
        <f t="shared" si="1"/>
        <v>1473.6287719298246</v>
      </c>
      <c r="H35" s="30">
        <f t="shared" si="2"/>
        <v>1371.4729427131929</v>
      </c>
      <c r="I35" s="31">
        <f t="shared" si="3"/>
        <v>6453.213398491815</v>
      </c>
    </row>
    <row r="36" spans="1:9" ht="12.75">
      <c r="A36" s="42" t="s">
        <v>36</v>
      </c>
      <c r="B36" s="43">
        <f>IF('[1]Statistics'!B35&lt;3,0,'[1]Statistics'!B35)</f>
        <v>0</v>
      </c>
      <c r="C36" s="43">
        <f>(IF('[1]Statistics'!B35&lt;3,0,'[1]Statistics'!D35))</f>
        <v>0</v>
      </c>
      <c r="D36" s="43">
        <f>IF('[1]Statistics'!B35&lt;3,0,'[1]Statistics'!I35)</f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f>IF('[1]Statistics'!B36&lt;3,0,'[1]Statistics'!B36)</f>
        <v>4</v>
      </c>
      <c r="C37" s="28">
        <f>(IF('[1]Statistics'!B36&lt;3,0,'[1]Statistics'!D36))</f>
        <v>12</v>
      </c>
      <c r="D37" s="28">
        <f>IF('[1]Statistics'!B36&lt;3,0,'[1]Statistics'!I36)</f>
        <v>74</v>
      </c>
      <c r="E37" s="29"/>
      <c r="F37" s="30">
        <f t="shared" si="0"/>
        <v>4810.8155784650635</v>
      </c>
      <c r="G37" s="30">
        <f t="shared" si="1"/>
        <v>2526.2207518796995</v>
      </c>
      <c r="H37" s="30">
        <f t="shared" si="2"/>
        <v>1449.8428251539467</v>
      </c>
      <c r="I37" s="31">
        <f t="shared" si="3"/>
        <v>8786.87915549871</v>
      </c>
    </row>
    <row r="38" spans="1:9" ht="12.75">
      <c r="A38" s="27" t="s">
        <v>38</v>
      </c>
      <c r="B38" s="28">
        <f>IF('[1]Statistics'!B37&lt;3,0,'[1]Statistics'!B37)</f>
        <v>101</v>
      </c>
      <c r="C38" s="28">
        <f>(IF('[1]Statistics'!B37&lt;3,0,'[1]Statistics'!D37))</f>
        <v>279</v>
      </c>
      <c r="D38" s="28">
        <f>IF('[1]Statistics'!B37&lt;3,0,'[1]Statistics'!I37)</f>
        <v>758</v>
      </c>
      <c r="E38" s="29"/>
      <c r="F38" s="30">
        <f t="shared" si="0"/>
        <v>121473.09335624284</v>
      </c>
      <c r="G38" s="30">
        <f t="shared" si="1"/>
        <v>58734.63248120301</v>
      </c>
      <c r="H38" s="30">
        <f t="shared" si="2"/>
        <v>14851.092722522859</v>
      </c>
      <c r="I38" s="31">
        <f t="shared" si="3"/>
        <v>195058.8185599687</v>
      </c>
    </row>
    <row r="39" spans="1:9" ht="12.75">
      <c r="A39" s="22" t="s">
        <v>39</v>
      </c>
      <c r="B39" s="23">
        <f>IF('[1]Statistics'!B38&lt;3,0,'[1]Statistics'!B38)</f>
        <v>0</v>
      </c>
      <c r="C39" s="23">
        <f>(IF('[1]Statistics'!B38&lt;3,0,'[1]Statistics'!D38))</f>
        <v>0</v>
      </c>
      <c r="D39" s="23">
        <f>IF('[1]Statistics'!B38&lt;3,0,'[1]Statistics'!I38)</f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f>IF('[1]Statistics'!B39&lt;3,0,'[1]Statistics'!B39)</f>
        <v>15</v>
      </c>
      <c r="C40" s="28">
        <f>(IF('[1]Statistics'!B39&lt;3,0,'[1]Statistics'!D39))</f>
        <v>39</v>
      </c>
      <c r="D40" s="28">
        <f>IF('[1]Statistics'!B39&lt;3,0,'[1]Statistics'!I39)</f>
        <v>86</v>
      </c>
      <c r="E40" s="29"/>
      <c r="F40" s="30">
        <f t="shared" si="0"/>
        <v>18040.55841924399</v>
      </c>
      <c r="G40" s="30">
        <f t="shared" si="1"/>
        <v>8210.217443609023</v>
      </c>
      <c r="H40" s="30">
        <f t="shared" si="2"/>
        <v>1684.9524724762084</v>
      </c>
      <c r="I40" s="31">
        <f t="shared" si="3"/>
        <v>27935.728335329222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1049960.5</v>
      </c>
      <c r="G42" s="51">
        <f>SUM(G7:G41)</f>
        <v>839968.4</v>
      </c>
      <c r="H42" s="51">
        <f>SUM(H7:H40)</f>
        <v>209992.1</v>
      </c>
      <c r="I42" s="51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34">
      <selection activeCell="I42" sqref="A1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0.5</v>
      </c>
      <c r="G6" s="19">
        <v>0.3</v>
      </c>
      <c r="H6" s="20">
        <v>0.2</v>
      </c>
      <c r="I6" s="21" t="s">
        <v>6</v>
      </c>
    </row>
    <row r="7" spans="1:9" ht="12.75">
      <c r="A7" s="22" t="s">
        <v>7</v>
      </c>
      <c r="B7" s="23">
        <f>IF('[1]Statistics'!B6&lt;3,0,'[1]Statistics'!B6)</f>
        <v>0</v>
      </c>
      <c r="C7" s="23">
        <f>(IF('[1]Statistics'!B6&lt;3,0,'[1]Statistics'!D6))</f>
        <v>0</v>
      </c>
      <c r="D7" s="23">
        <f>IF('[1]Statistics'!B6&lt;3,0,'[1]Statistics'!I6)</f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f>IF('[1]Statistics'!B7&lt;3,0,'[1]Statistics'!B7)</f>
        <v>4</v>
      </c>
      <c r="C8" s="28">
        <f>(IF('[1]Statistics'!B7&lt;3,0,'[1]Statistics'!D7))</f>
        <v>29</v>
      </c>
      <c r="D8" s="28">
        <f>IF('[1]Statistics'!B7&lt;3,0,'[1]Statistics'!I7)</f>
        <v>120</v>
      </c>
      <c r="E8" s="29"/>
      <c r="F8" s="30">
        <f aca="true" t="shared" si="0" ref="F8:F40">(B8/$B$42)*$A$2*$F$6</f>
        <v>4810.8155784650635</v>
      </c>
      <c r="G8" s="30">
        <f aca="true" t="shared" si="1" ref="G8:G40">(C8/$C$42)*$A$2*$G$6</f>
        <v>4578.775112781955</v>
      </c>
      <c r="H8" s="30">
        <f aca="true" t="shared" si="2" ref="H8:H40">(D8/$D$42)*$A$2*$H$6</f>
        <v>4702.192946445232</v>
      </c>
      <c r="I8" s="31">
        <f aca="true" t="shared" si="3" ref="I8:I40">SUM(F8:H8)</f>
        <v>14091.78363769225</v>
      </c>
    </row>
    <row r="9" spans="1:9" ht="12.75">
      <c r="A9" s="27" t="s">
        <v>9</v>
      </c>
      <c r="B9" s="28">
        <f>IF('[1]Statistics'!B8&lt;3,0,'[1]Statistics'!B8)</f>
        <v>46</v>
      </c>
      <c r="C9" s="28">
        <f>(IF('[1]Statistics'!B8&lt;3,0,'[1]Statistics'!D8))</f>
        <v>194</v>
      </c>
      <c r="D9" s="28">
        <f>IF('[1]Statistics'!B8&lt;3,0,'[1]Statistics'!I8)</f>
        <v>551</v>
      </c>
      <c r="E9" s="29"/>
      <c r="F9" s="30">
        <f t="shared" si="0"/>
        <v>55324.37915234822</v>
      </c>
      <c r="G9" s="30">
        <f t="shared" si="1"/>
        <v>30630.426616541354</v>
      </c>
      <c r="H9" s="30">
        <f t="shared" si="2"/>
        <v>21590.902612427693</v>
      </c>
      <c r="I9" s="31">
        <f t="shared" si="3"/>
        <v>107545.70838131726</v>
      </c>
    </row>
    <row r="10" spans="1:9" ht="12.75">
      <c r="A10" s="27" t="s">
        <v>10</v>
      </c>
      <c r="B10" s="28">
        <f>IF('[1]Statistics'!B9&lt;3,0,'[1]Statistics'!B9)</f>
        <v>5</v>
      </c>
      <c r="C10" s="28">
        <f>(IF('[1]Statistics'!B9&lt;3,0,'[1]Statistics'!D9))</f>
        <v>19</v>
      </c>
      <c r="D10" s="28">
        <f>IF('[1]Statistics'!B9&lt;3,0,'[1]Statistics'!I9)</f>
        <v>52</v>
      </c>
      <c r="E10" s="29"/>
      <c r="F10" s="30">
        <f t="shared" si="0"/>
        <v>6013.519473081328</v>
      </c>
      <c r="G10" s="30">
        <f t="shared" si="1"/>
        <v>2999.887142857143</v>
      </c>
      <c r="H10" s="30">
        <f t="shared" si="2"/>
        <v>2037.6169434596006</v>
      </c>
      <c r="I10" s="31">
        <f t="shared" si="3"/>
        <v>11051.023559398072</v>
      </c>
    </row>
    <row r="11" spans="1:9" ht="12.75">
      <c r="A11" s="32" t="s">
        <v>11</v>
      </c>
      <c r="B11" s="33">
        <f>IF('[1]Statistics'!B10&lt;3,0,'[1]Statistics'!B10)</f>
        <v>4</v>
      </c>
      <c r="C11" s="33">
        <f>(IF('[1]Statistics'!B10&lt;3,0,'[1]Statistics'!D10))</f>
        <v>21</v>
      </c>
      <c r="D11" s="33">
        <f>IF('[1]Statistics'!B10&lt;3,0,'[1]Statistics'!I10)</f>
        <v>34</v>
      </c>
      <c r="E11" s="34"/>
      <c r="F11" s="35">
        <f t="shared" si="0"/>
        <v>4810.8155784650635</v>
      </c>
      <c r="G11" s="35">
        <f t="shared" si="1"/>
        <v>3315.6647368421054</v>
      </c>
      <c r="H11" s="35">
        <f t="shared" si="2"/>
        <v>1332.288001492816</v>
      </c>
      <c r="I11" s="36">
        <f t="shared" si="3"/>
        <v>9458.768316799986</v>
      </c>
    </row>
    <row r="12" spans="1:9" ht="12.75">
      <c r="A12" s="27" t="s">
        <v>12</v>
      </c>
      <c r="B12" s="28">
        <f>IF('[1]Statistics'!B11&lt;3,0,'[1]Statistics'!B11)</f>
        <v>6</v>
      </c>
      <c r="C12" s="28">
        <f>(IF('[1]Statistics'!B11&lt;3,0,'[1]Statistics'!D11))</f>
        <v>36</v>
      </c>
      <c r="D12" s="28">
        <f>IF('[1]Statistics'!B11&lt;3,0,'[1]Statistics'!I11)</f>
        <v>133</v>
      </c>
      <c r="E12" s="29"/>
      <c r="F12" s="30">
        <f t="shared" si="0"/>
        <v>7216.223367697595</v>
      </c>
      <c r="G12" s="30">
        <f t="shared" si="1"/>
        <v>5683.996691729323</v>
      </c>
      <c r="H12" s="30">
        <f t="shared" si="2"/>
        <v>5211.597182310133</v>
      </c>
      <c r="I12" s="31">
        <f t="shared" si="3"/>
        <v>18111.81724173705</v>
      </c>
    </row>
    <row r="13" spans="1:9" ht="12.75">
      <c r="A13" s="22" t="s">
        <v>13</v>
      </c>
      <c r="B13" s="23">
        <f>IF('[1]Statistics'!B12&lt;3,0,'[1]Statistics'!B12)</f>
        <v>0</v>
      </c>
      <c r="C13" s="23">
        <f>(IF('[1]Statistics'!B12&lt;3,0,'[1]Statistics'!D12))</f>
        <v>0</v>
      </c>
      <c r="D13" s="23">
        <f>IF('[1]Statistics'!B12&lt;3,0,'[1]Statistics'!I12)</f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f>IF('[1]Statistics'!B13&lt;3,0,'[1]Statistics'!B13)</f>
        <v>0</v>
      </c>
      <c r="C14" s="38">
        <f>(IF('[1]Statistics'!B13&lt;3,0,'[1]Statistics'!D13))</f>
        <v>0</v>
      </c>
      <c r="D14" s="38">
        <f>IF('[1]Statistics'!B13&lt;3,0,'[1]Statistics'!I13)</f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f>IF('[1]Statistics'!B14&lt;3,0,'[1]Statistics'!B14)</f>
        <v>15</v>
      </c>
      <c r="C15" s="28">
        <f>(IF('[1]Statistics'!B14&lt;3,0,'[1]Statistics'!D14))</f>
        <v>52</v>
      </c>
      <c r="D15" s="28">
        <f>IF('[1]Statistics'!B14&lt;3,0,'[1]Statistics'!I14)</f>
        <v>183</v>
      </c>
      <c r="E15" s="29"/>
      <c r="F15" s="30">
        <f t="shared" si="0"/>
        <v>18040.55841924399</v>
      </c>
      <c r="G15" s="30">
        <f t="shared" si="1"/>
        <v>8210.21744360902</v>
      </c>
      <c r="H15" s="30">
        <f t="shared" si="2"/>
        <v>7170.844243328979</v>
      </c>
      <c r="I15" s="31">
        <f t="shared" si="3"/>
        <v>33421.62010618199</v>
      </c>
    </row>
    <row r="16" spans="1:9" ht="12.75">
      <c r="A16" s="32" t="s">
        <v>16</v>
      </c>
      <c r="B16" s="33">
        <f>IF('[1]Statistics'!B15&lt;3,0,'[1]Statistics'!B15)</f>
        <v>10</v>
      </c>
      <c r="C16" s="33">
        <f>(IF('[1]Statistics'!B15&lt;3,0,'[1]Statistics'!D15))</f>
        <v>56</v>
      </c>
      <c r="D16" s="33">
        <f>IF('[1]Statistics'!B15&lt;3,0,'[1]Statistics'!I15)</f>
        <v>546</v>
      </c>
      <c r="E16" s="34"/>
      <c r="F16" s="35">
        <f t="shared" si="0"/>
        <v>12027.038946162656</v>
      </c>
      <c r="G16" s="35">
        <f t="shared" si="1"/>
        <v>8841.772631578946</v>
      </c>
      <c r="H16" s="35">
        <f t="shared" si="2"/>
        <v>21394.97790632581</v>
      </c>
      <c r="I16" s="36">
        <f t="shared" si="3"/>
        <v>42263.78948406741</v>
      </c>
    </row>
    <row r="17" spans="1:9" ht="12.75">
      <c r="A17" s="22" t="s">
        <v>17</v>
      </c>
      <c r="B17" s="23">
        <f>IF('[1]Statistics'!B16&lt;3,0,'[1]Statistics'!B16)</f>
        <v>0</v>
      </c>
      <c r="C17" s="23">
        <f>(IF('[1]Statistics'!B16&lt;3,0,'[1]Statistics'!D16))</f>
        <v>0</v>
      </c>
      <c r="D17" s="23">
        <f>IF('[1]Statistics'!B16&lt;3,0,'[1]Statistics'!I16)</f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f>IF('[1]Statistics'!B17&lt;3,0,'[1]Statistics'!B17)</f>
        <v>0</v>
      </c>
      <c r="C18" s="23">
        <f>(IF('[1]Statistics'!B17&lt;3,0,'[1]Statistics'!D17))</f>
        <v>0</v>
      </c>
      <c r="D18" s="23">
        <f>IF('[1]Statistics'!B17&lt;3,0,'[1]Statistics'!I17)</f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f>IF('[1]Statistics'!B18&lt;3,0,'[1]Statistics'!B18)</f>
        <v>0</v>
      </c>
      <c r="C19" s="23">
        <f>(IF('[1]Statistics'!B18&lt;3,0,'[1]Statistics'!D18))</f>
        <v>0</v>
      </c>
      <c r="D19" s="23">
        <f>IF('[1]Statistics'!B18&lt;3,0,'[1]Statistics'!I18)</f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f>IF('[1]Statistics'!B19&lt;3,0,'[1]Statistics'!B19)</f>
        <v>31</v>
      </c>
      <c r="C20" s="28">
        <f>(IF('[1]Statistics'!B19&lt;3,0,'[1]Statistics'!D19))</f>
        <v>126</v>
      </c>
      <c r="D20" s="28">
        <f>IF('[1]Statistics'!B19&lt;3,0,'[1]Statistics'!I19)</f>
        <v>394</v>
      </c>
      <c r="E20" s="29"/>
      <c r="F20" s="30">
        <f t="shared" si="0"/>
        <v>37283.820733104236</v>
      </c>
      <c r="G20" s="30">
        <f t="shared" si="1"/>
        <v>19893.98842105263</v>
      </c>
      <c r="H20" s="30">
        <f t="shared" si="2"/>
        <v>15438.866840828514</v>
      </c>
      <c r="I20" s="31">
        <f t="shared" si="3"/>
        <v>72616.67599498537</v>
      </c>
    </row>
    <row r="21" spans="1:9" ht="12.75">
      <c r="A21" s="32" t="s">
        <v>21</v>
      </c>
      <c r="B21" s="33">
        <f>IF('[1]Statistics'!B20&lt;3,0,'[1]Statistics'!B20)</f>
        <v>3</v>
      </c>
      <c r="C21" s="33">
        <f>(IF('[1]Statistics'!B20&lt;3,0,'[1]Statistics'!D20))</f>
        <v>8</v>
      </c>
      <c r="D21" s="33">
        <f>IF('[1]Statistics'!B20&lt;3,0,'[1]Statistics'!I20)</f>
        <v>34</v>
      </c>
      <c r="E21" s="34"/>
      <c r="F21" s="35">
        <f t="shared" si="0"/>
        <v>3608.1116838487974</v>
      </c>
      <c r="G21" s="35">
        <f t="shared" si="1"/>
        <v>1263.1103759398495</v>
      </c>
      <c r="H21" s="35">
        <f t="shared" si="2"/>
        <v>1332.288001492816</v>
      </c>
      <c r="I21" s="36">
        <f t="shared" si="3"/>
        <v>6203.510061281463</v>
      </c>
    </row>
    <row r="22" spans="1:9" ht="12.75">
      <c r="A22" s="27" t="s">
        <v>22</v>
      </c>
      <c r="B22" s="28">
        <f>IF('[1]Statistics'!B21&lt;3,0,'[1]Statistics'!B21)</f>
        <v>8</v>
      </c>
      <c r="C22" s="28">
        <f>(IF('[1]Statistics'!B21&lt;3,0,'[1]Statistics'!D21))</f>
        <v>51</v>
      </c>
      <c r="D22" s="28">
        <f>IF('[1]Statistics'!B21&lt;3,0,'[1]Statistics'!I21)</f>
        <v>71</v>
      </c>
      <c r="E22" s="29"/>
      <c r="F22" s="30">
        <f t="shared" si="0"/>
        <v>9621.631156930127</v>
      </c>
      <c r="G22" s="30">
        <f t="shared" si="1"/>
        <v>8052.328646616542</v>
      </c>
      <c r="H22" s="30">
        <f t="shared" si="2"/>
        <v>2782.1308266467627</v>
      </c>
      <c r="I22" s="31">
        <f t="shared" si="3"/>
        <v>20456.090630193434</v>
      </c>
    </row>
    <row r="23" spans="1:9" ht="12.75">
      <c r="A23" s="27" t="s">
        <v>23</v>
      </c>
      <c r="B23" s="28">
        <f>IF('[1]Statistics'!B22&lt;3,0,'[1]Statistics'!B22)</f>
        <v>4</v>
      </c>
      <c r="C23" s="28">
        <f>(IF('[1]Statistics'!B22&lt;3,0,'[1]Statistics'!D22))</f>
        <v>21</v>
      </c>
      <c r="D23" s="28">
        <f>IF('[1]Statistics'!B22&lt;3,0,'[1]Statistics'!I22)</f>
        <v>63</v>
      </c>
      <c r="E23" s="29"/>
      <c r="F23" s="30">
        <f t="shared" si="0"/>
        <v>4810.8155784650635</v>
      </c>
      <c r="G23" s="30">
        <f t="shared" si="1"/>
        <v>3315.6647368421054</v>
      </c>
      <c r="H23" s="30">
        <f t="shared" si="2"/>
        <v>2468.651296883747</v>
      </c>
      <c r="I23" s="31">
        <f t="shared" si="3"/>
        <v>10595.131612190915</v>
      </c>
    </row>
    <row r="24" spans="1:9" ht="12.75">
      <c r="A24" s="37" t="s">
        <v>24</v>
      </c>
      <c r="B24" s="38">
        <f>IF('[1]Statistics'!B23&lt;3,0,'[1]Statistics'!B23)</f>
        <v>0</v>
      </c>
      <c r="C24" s="38">
        <f>(IF('[1]Statistics'!B23&lt;3,0,'[1]Statistics'!D23))</f>
        <v>0</v>
      </c>
      <c r="D24" s="38">
        <f>IF('[1]Statistics'!B23&lt;3,0,'[1]Statistics'!I23)</f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f>IF('[1]Statistics'!B24&lt;3,0,'[1]Statistics'!B24)</f>
        <v>61</v>
      </c>
      <c r="C25" s="28">
        <f>(IF('[1]Statistics'!B24&lt;3,0,'[1]Statistics'!D24))</f>
        <v>248</v>
      </c>
      <c r="D25" s="28">
        <f>IF('[1]Statistics'!B24&lt;3,0,'[1]Statistics'!I24)</f>
        <v>1294</v>
      </c>
      <c r="E25" s="29"/>
      <c r="F25" s="30">
        <f t="shared" si="0"/>
        <v>73364.9375715922</v>
      </c>
      <c r="G25" s="30">
        <f t="shared" si="1"/>
        <v>39156.42165413534</v>
      </c>
      <c r="H25" s="30">
        <f t="shared" si="2"/>
        <v>50705.31393916776</v>
      </c>
      <c r="I25" s="31">
        <f t="shared" si="3"/>
        <v>163226.6731648953</v>
      </c>
    </row>
    <row r="26" spans="1:9" ht="12.75">
      <c r="A26" s="32" t="s">
        <v>26</v>
      </c>
      <c r="B26" s="33">
        <f>IF('[1]Statistics'!B25&lt;3,0,'[1]Statistics'!B25)</f>
        <v>14</v>
      </c>
      <c r="C26" s="33">
        <f>(IF('[1]Statistics'!B25&lt;3,0,'[1]Statistics'!D25))</f>
        <v>31</v>
      </c>
      <c r="D26" s="33">
        <f>IF('[1]Statistics'!B25&lt;3,0,'[1]Statistics'!I25)</f>
        <v>105</v>
      </c>
      <c r="E26" s="34"/>
      <c r="F26" s="35">
        <f t="shared" si="0"/>
        <v>16837.854524627717</v>
      </c>
      <c r="G26" s="35">
        <f t="shared" si="1"/>
        <v>4894.552706766917</v>
      </c>
      <c r="H26" s="35">
        <f t="shared" si="2"/>
        <v>4114.418828139579</v>
      </c>
      <c r="I26" s="36">
        <f t="shared" si="3"/>
        <v>25846.826059534214</v>
      </c>
    </row>
    <row r="27" spans="1:9" ht="12.75">
      <c r="A27" s="27" t="s">
        <v>27</v>
      </c>
      <c r="B27" s="28">
        <f>IF('[1]Statistics'!B26&lt;3,0,'[1]Statistics'!B26)</f>
        <v>8</v>
      </c>
      <c r="C27" s="28">
        <f>(IF('[1]Statistics'!B26&lt;3,0,'[1]Statistics'!D26))</f>
        <v>41</v>
      </c>
      <c r="D27" s="28">
        <f>IF('[1]Statistics'!B26&lt;3,0,'[1]Statistics'!I26)</f>
        <v>146</v>
      </c>
      <c r="E27" s="29"/>
      <c r="F27" s="30">
        <f t="shared" si="0"/>
        <v>9621.631156930127</v>
      </c>
      <c r="G27" s="30">
        <f t="shared" si="1"/>
        <v>6473.44067669173</v>
      </c>
      <c r="H27" s="30">
        <f t="shared" si="2"/>
        <v>5721.001418175034</v>
      </c>
      <c r="I27" s="31">
        <f t="shared" si="3"/>
        <v>21816.07325179689</v>
      </c>
    </row>
    <row r="28" spans="1:9" ht="12.75">
      <c r="A28" s="27" t="s">
        <v>28</v>
      </c>
      <c r="B28" s="28">
        <f>IF('[1]Statistics'!B27&lt;3,0,'[1]Statistics'!B27)</f>
        <v>3</v>
      </c>
      <c r="C28" s="28">
        <f>(IF('[1]Statistics'!B27&lt;3,0,'[1]Statistics'!D27))</f>
        <v>12</v>
      </c>
      <c r="D28" s="28">
        <f>IF('[1]Statistics'!B27&lt;3,0,'[1]Statistics'!I27)</f>
        <v>9</v>
      </c>
      <c r="E28" s="29"/>
      <c r="F28" s="30">
        <f t="shared" si="0"/>
        <v>3608.1116838487974</v>
      </c>
      <c r="G28" s="30">
        <f t="shared" si="1"/>
        <v>1894.6655639097744</v>
      </c>
      <c r="H28" s="30">
        <f t="shared" si="2"/>
        <v>352.66447098339245</v>
      </c>
      <c r="I28" s="31">
        <f t="shared" si="3"/>
        <v>5855.441718741964</v>
      </c>
    </row>
    <row r="29" spans="1:9" ht="12.75">
      <c r="A29" s="27" t="s">
        <v>29</v>
      </c>
      <c r="B29" s="28">
        <f>IF('[1]Statistics'!B28&lt;3,0,'[1]Statistics'!B28)</f>
        <v>52</v>
      </c>
      <c r="C29" s="28">
        <f>(IF('[1]Statistics'!B28&lt;3,0,'[1]Statistics'!D28))</f>
        <v>271</v>
      </c>
      <c r="D29" s="28">
        <f>IF('[1]Statistics'!B28&lt;3,0,'[1]Statistics'!I28)</f>
        <v>353</v>
      </c>
      <c r="E29" s="29"/>
      <c r="F29" s="30">
        <f t="shared" si="0"/>
        <v>62540.60252004582</v>
      </c>
      <c r="G29" s="30">
        <f t="shared" si="1"/>
        <v>42787.86398496241</v>
      </c>
      <c r="H29" s="30">
        <f t="shared" si="2"/>
        <v>13832.28425079306</v>
      </c>
      <c r="I29" s="31">
        <f t="shared" si="3"/>
        <v>119160.75075580129</v>
      </c>
    </row>
    <row r="30" spans="1:9" ht="12.75">
      <c r="A30" s="22" t="s">
        <v>30</v>
      </c>
      <c r="B30" s="23">
        <f>IF('[1]Statistics'!B29&lt;3,0,'[1]Statistics'!B29)</f>
        <v>0</v>
      </c>
      <c r="C30" s="23">
        <f>(IF('[1]Statistics'!B29&lt;3,0,'[1]Statistics'!D29))</f>
        <v>0</v>
      </c>
      <c r="D30" s="23">
        <f>IF('[1]Statistics'!B29&lt;3,0,'[1]Statistics'!I29)</f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f>IF('[1]Statistics'!B30&lt;3,0,'[1]Statistics'!B30)</f>
        <v>460</v>
      </c>
      <c r="C31" s="33">
        <f>(IF('[1]Statistics'!B30&lt;3,0,'[1]Statistics'!D30))</f>
        <v>2377</v>
      </c>
      <c r="D31" s="33">
        <f>IF('[1]Statistics'!B30&lt;3,0,'[1]Statistics'!I30)</f>
        <v>5416</v>
      </c>
      <c r="E31" s="34"/>
      <c r="F31" s="35">
        <f t="shared" si="0"/>
        <v>553243.7915234823</v>
      </c>
      <c r="G31" s="35">
        <f t="shared" si="1"/>
        <v>375301.67045112787</v>
      </c>
      <c r="H31" s="35">
        <f t="shared" si="2"/>
        <v>212225.64164956153</v>
      </c>
      <c r="I31" s="36">
        <f t="shared" si="3"/>
        <v>1140771.1036241716</v>
      </c>
    </row>
    <row r="32" spans="1:9" ht="12.75">
      <c r="A32" s="27" t="s">
        <v>32</v>
      </c>
      <c r="B32" s="28">
        <f>IF('[1]Statistics'!B31&lt;3,0,'[1]Statistics'!B31)</f>
        <v>3</v>
      </c>
      <c r="C32" s="28">
        <f>(IF('[1]Statistics'!B31&lt;3,0,'[1]Statistics'!D31))</f>
        <v>20</v>
      </c>
      <c r="D32" s="28">
        <f>IF('[1]Statistics'!B31&lt;3,0,'[1]Statistics'!I31)</f>
        <v>41</v>
      </c>
      <c r="E32" s="29"/>
      <c r="F32" s="30">
        <f t="shared" si="0"/>
        <v>3608.1116838487974</v>
      </c>
      <c r="G32" s="30">
        <f t="shared" si="1"/>
        <v>3157.7759398496237</v>
      </c>
      <c r="H32" s="30">
        <f t="shared" si="2"/>
        <v>1606.5825900354544</v>
      </c>
      <c r="I32" s="31">
        <f t="shared" si="3"/>
        <v>8372.470213733875</v>
      </c>
    </row>
    <row r="33" spans="1:9" ht="12.75">
      <c r="A33" s="27" t="s">
        <v>33</v>
      </c>
      <c r="B33" s="28">
        <f>IF('[1]Statistics'!B32&lt;3,0,'[1]Statistics'!B32)</f>
        <v>4</v>
      </c>
      <c r="C33" s="28">
        <f>(IF('[1]Statistics'!B32&lt;3,0,'[1]Statistics'!D32))</f>
        <v>8</v>
      </c>
      <c r="D33" s="28">
        <f>IF('[1]Statistics'!B32&lt;3,0,'[1]Statistics'!I32)</f>
        <v>73</v>
      </c>
      <c r="E33" s="29"/>
      <c r="F33" s="30">
        <f t="shared" si="0"/>
        <v>4810.8155784650635</v>
      </c>
      <c r="G33" s="30">
        <f t="shared" si="1"/>
        <v>1263.1103759398495</v>
      </c>
      <c r="H33" s="30">
        <f t="shared" si="2"/>
        <v>2860.500709087517</v>
      </c>
      <c r="I33" s="31">
        <f t="shared" si="3"/>
        <v>8934.42666349243</v>
      </c>
    </row>
    <row r="34" spans="1:9" ht="12.75">
      <c r="A34" s="27" t="s">
        <v>34</v>
      </c>
      <c r="B34" s="28">
        <f>IF('[1]Statistics'!B33&lt;3,0,'[1]Statistics'!B33)</f>
        <v>9</v>
      </c>
      <c r="C34" s="28">
        <f>(IF('[1]Statistics'!B33&lt;3,0,'[1]Statistics'!D33))</f>
        <v>32</v>
      </c>
      <c r="D34" s="28">
        <f>IF('[1]Statistics'!B33&lt;3,0,'[1]Statistics'!I33)</f>
        <v>112</v>
      </c>
      <c r="E34" s="29"/>
      <c r="F34" s="30">
        <f t="shared" si="0"/>
        <v>10824.335051546392</v>
      </c>
      <c r="G34" s="30">
        <f t="shared" si="1"/>
        <v>5052.441503759398</v>
      </c>
      <c r="H34" s="30">
        <f t="shared" si="2"/>
        <v>4388.713416682217</v>
      </c>
      <c r="I34" s="31">
        <f t="shared" si="3"/>
        <v>20265.48997198801</v>
      </c>
    </row>
    <row r="35" spans="1:9" ht="12.75">
      <c r="A35" s="27" t="s">
        <v>35</v>
      </c>
      <c r="B35" s="28">
        <f>IF('[1]Statistics'!B34&lt;3,0,'[1]Statistics'!B34)</f>
        <v>3</v>
      </c>
      <c r="C35" s="28">
        <f>(IF('[1]Statistics'!B34&lt;3,0,'[1]Statistics'!D34))</f>
        <v>7</v>
      </c>
      <c r="D35" s="28">
        <f>IF('[1]Statistics'!B34&lt;3,0,'[1]Statistics'!I34)</f>
        <v>70</v>
      </c>
      <c r="E35" s="29"/>
      <c r="F35" s="30">
        <f t="shared" si="0"/>
        <v>3608.1116838487974</v>
      </c>
      <c r="G35" s="30">
        <f t="shared" si="1"/>
        <v>1105.2215789473682</v>
      </c>
      <c r="H35" s="30">
        <f t="shared" si="2"/>
        <v>2742.9458854263858</v>
      </c>
      <c r="I35" s="31">
        <f t="shared" si="3"/>
        <v>7456.279148222551</v>
      </c>
    </row>
    <row r="36" spans="1:9" ht="12.75">
      <c r="A36" s="42" t="s">
        <v>36</v>
      </c>
      <c r="B36" s="43">
        <f>IF('[1]Statistics'!B35&lt;3,0,'[1]Statistics'!B35)</f>
        <v>0</v>
      </c>
      <c r="C36" s="43">
        <f>(IF('[1]Statistics'!B35&lt;3,0,'[1]Statistics'!D35))</f>
        <v>0</v>
      </c>
      <c r="D36" s="43">
        <f>IF('[1]Statistics'!B35&lt;3,0,'[1]Statistics'!I35)</f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f>IF('[1]Statistics'!B36&lt;3,0,'[1]Statistics'!B36)</f>
        <v>4</v>
      </c>
      <c r="C37" s="28">
        <f>(IF('[1]Statistics'!B36&lt;3,0,'[1]Statistics'!D36))</f>
        <v>12</v>
      </c>
      <c r="D37" s="28">
        <f>IF('[1]Statistics'!B36&lt;3,0,'[1]Statistics'!I36)</f>
        <v>74</v>
      </c>
      <c r="E37" s="29"/>
      <c r="F37" s="30">
        <f t="shared" si="0"/>
        <v>4810.8155784650635</v>
      </c>
      <c r="G37" s="30">
        <f t="shared" si="1"/>
        <v>1894.6655639097744</v>
      </c>
      <c r="H37" s="30">
        <f t="shared" si="2"/>
        <v>2899.6856503078934</v>
      </c>
      <c r="I37" s="31">
        <f t="shared" si="3"/>
        <v>9605.166792682732</v>
      </c>
    </row>
    <row r="38" spans="1:9" ht="12.75">
      <c r="A38" s="27" t="s">
        <v>38</v>
      </c>
      <c r="B38" s="28">
        <f>IF('[1]Statistics'!B37&lt;3,0,'[1]Statistics'!B37)</f>
        <v>101</v>
      </c>
      <c r="C38" s="28">
        <f>(IF('[1]Statistics'!B37&lt;3,0,'[1]Statistics'!D37))</f>
        <v>279</v>
      </c>
      <c r="D38" s="28">
        <f>IF('[1]Statistics'!B37&lt;3,0,'[1]Statistics'!I37)</f>
        <v>758</v>
      </c>
      <c r="E38" s="29"/>
      <c r="F38" s="30">
        <f t="shared" si="0"/>
        <v>121473.09335624284</v>
      </c>
      <c r="G38" s="30">
        <f t="shared" si="1"/>
        <v>44050.974360902255</v>
      </c>
      <c r="H38" s="30">
        <f t="shared" si="2"/>
        <v>29702.185445045718</v>
      </c>
      <c r="I38" s="31">
        <f t="shared" si="3"/>
        <v>195226.25316219078</v>
      </c>
    </row>
    <row r="39" spans="1:9" ht="12.75">
      <c r="A39" s="22" t="s">
        <v>39</v>
      </c>
      <c r="B39" s="23">
        <f>IF('[1]Statistics'!B38&lt;3,0,'[1]Statistics'!B38)</f>
        <v>0</v>
      </c>
      <c r="C39" s="23">
        <f>(IF('[1]Statistics'!B38&lt;3,0,'[1]Statistics'!D38))</f>
        <v>0</v>
      </c>
      <c r="D39" s="23">
        <f>IF('[1]Statistics'!B38&lt;3,0,'[1]Statistics'!I38)</f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f>IF('[1]Statistics'!B39&lt;3,0,'[1]Statistics'!B39)</f>
        <v>15</v>
      </c>
      <c r="C40" s="28">
        <f>(IF('[1]Statistics'!B39&lt;3,0,'[1]Statistics'!D39))</f>
        <v>39</v>
      </c>
      <c r="D40" s="28">
        <f>IF('[1]Statistics'!B39&lt;3,0,'[1]Statistics'!I39)</f>
        <v>86</v>
      </c>
      <c r="E40" s="29"/>
      <c r="F40" s="30">
        <f t="shared" si="0"/>
        <v>18040.55841924399</v>
      </c>
      <c r="G40" s="30">
        <f t="shared" si="1"/>
        <v>6157.6630827067665</v>
      </c>
      <c r="H40" s="30">
        <f t="shared" si="2"/>
        <v>3369.904944952417</v>
      </c>
      <c r="I40" s="31">
        <f t="shared" si="3"/>
        <v>27568.126446903174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1049960.5</v>
      </c>
      <c r="G42" s="51">
        <f>SUM(G7:G41)</f>
        <v>629976.3</v>
      </c>
      <c r="H42" s="51">
        <f>SUM(H7:H40)</f>
        <v>419984.2</v>
      </c>
      <c r="I42" s="51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2">
      <selection activeCell="I42" sqref="A1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0.4</v>
      </c>
      <c r="G6" s="19">
        <v>0.4</v>
      </c>
      <c r="H6" s="20">
        <v>0.2</v>
      </c>
      <c r="I6" s="21" t="s">
        <v>6</v>
      </c>
    </row>
    <row r="7" spans="1:9" ht="12.75">
      <c r="A7" s="22" t="s">
        <v>7</v>
      </c>
      <c r="B7" s="23">
        <f>IF('[1]Statistics'!B6&lt;3,0,'[1]Statistics'!B6)</f>
        <v>0</v>
      </c>
      <c r="C7" s="23">
        <f>(IF('[1]Statistics'!B6&lt;3,0,'[1]Statistics'!D6))</f>
        <v>0</v>
      </c>
      <c r="D7" s="23">
        <f>IF('[1]Statistics'!B6&lt;3,0,'[1]Statistics'!I6)</f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f>IF('[1]Statistics'!B7&lt;3,0,'[1]Statistics'!B7)</f>
        <v>4</v>
      </c>
      <c r="C8" s="28">
        <f>(IF('[1]Statistics'!B7&lt;3,0,'[1]Statistics'!D7))</f>
        <v>29</v>
      </c>
      <c r="D8" s="28">
        <f>IF('[1]Statistics'!B7&lt;3,0,'[1]Statistics'!I7)</f>
        <v>120</v>
      </c>
      <c r="E8" s="29"/>
      <c r="F8" s="30">
        <f aca="true" t="shared" si="0" ref="F8:F40">(B8/$B$42)*$A$2*$F$6</f>
        <v>3848.652462772051</v>
      </c>
      <c r="G8" s="30">
        <f aca="true" t="shared" si="1" ref="G8:G40">(C8/$C$42)*$A$2*$G$6</f>
        <v>6105.033483709274</v>
      </c>
      <c r="H8" s="30">
        <f aca="true" t="shared" si="2" ref="H8:H40">(D8/$D$42)*$A$2*$H$6</f>
        <v>4702.192946445232</v>
      </c>
      <c r="I8" s="31">
        <f aca="true" t="shared" si="3" ref="I8:I40">SUM(F8:H8)</f>
        <v>14655.878892926557</v>
      </c>
    </row>
    <row r="9" spans="1:9" ht="12.75">
      <c r="A9" s="27" t="s">
        <v>9</v>
      </c>
      <c r="B9" s="28">
        <f>IF('[1]Statistics'!B8&lt;3,0,'[1]Statistics'!B8)</f>
        <v>46</v>
      </c>
      <c r="C9" s="28">
        <f>(IF('[1]Statistics'!B8&lt;3,0,'[1]Statistics'!D8))</f>
        <v>194</v>
      </c>
      <c r="D9" s="28">
        <f>IF('[1]Statistics'!B8&lt;3,0,'[1]Statistics'!I8)</f>
        <v>551</v>
      </c>
      <c r="E9" s="29"/>
      <c r="F9" s="30">
        <f t="shared" si="0"/>
        <v>44259.50332187858</v>
      </c>
      <c r="G9" s="30">
        <f t="shared" si="1"/>
        <v>40840.568822055146</v>
      </c>
      <c r="H9" s="30">
        <f t="shared" si="2"/>
        <v>21590.902612427693</v>
      </c>
      <c r="I9" s="31">
        <f t="shared" si="3"/>
        <v>106690.97475636142</v>
      </c>
    </row>
    <row r="10" spans="1:9" ht="12.75">
      <c r="A10" s="27" t="s">
        <v>10</v>
      </c>
      <c r="B10" s="28">
        <f>IF('[1]Statistics'!B9&lt;3,0,'[1]Statistics'!B9)</f>
        <v>5</v>
      </c>
      <c r="C10" s="28">
        <f>(IF('[1]Statistics'!B9&lt;3,0,'[1]Statistics'!D9))</f>
        <v>19</v>
      </c>
      <c r="D10" s="28">
        <f>IF('[1]Statistics'!B9&lt;3,0,'[1]Statistics'!I9)</f>
        <v>52</v>
      </c>
      <c r="E10" s="29"/>
      <c r="F10" s="30">
        <f t="shared" si="0"/>
        <v>4810.815578465063</v>
      </c>
      <c r="G10" s="30">
        <f t="shared" si="1"/>
        <v>3999.849523809524</v>
      </c>
      <c r="H10" s="30">
        <f t="shared" si="2"/>
        <v>2037.6169434596006</v>
      </c>
      <c r="I10" s="31">
        <f t="shared" si="3"/>
        <v>10848.282045734188</v>
      </c>
    </row>
    <row r="11" spans="1:9" ht="12.75">
      <c r="A11" s="32" t="s">
        <v>11</v>
      </c>
      <c r="B11" s="33">
        <f>IF('[1]Statistics'!B10&lt;3,0,'[1]Statistics'!B10)</f>
        <v>4</v>
      </c>
      <c r="C11" s="33">
        <f>(IF('[1]Statistics'!B10&lt;3,0,'[1]Statistics'!D10))</f>
        <v>21</v>
      </c>
      <c r="D11" s="33">
        <f>IF('[1]Statistics'!B10&lt;3,0,'[1]Statistics'!I10)</f>
        <v>34</v>
      </c>
      <c r="E11" s="34"/>
      <c r="F11" s="35">
        <f t="shared" si="0"/>
        <v>3848.652462772051</v>
      </c>
      <c r="G11" s="35">
        <f t="shared" si="1"/>
        <v>4420.886315789474</v>
      </c>
      <c r="H11" s="35">
        <f t="shared" si="2"/>
        <v>1332.288001492816</v>
      </c>
      <c r="I11" s="36">
        <f t="shared" si="3"/>
        <v>9601.82678005434</v>
      </c>
    </row>
    <row r="12" spans="1:9" ht="12.75">
      <c r="A12" s="27" t="s">
        <v>12</v>
      </c>
      <c r="B12" s="28">
        <f>IF('[1]Statistics'!B11&lt;3,0,'[1]Statistics'!B11)</f>
        <v>6</v>
      </c>
      <c r="C12" s="28">
        <f>(IF('[1]Statistics'!B11&lt;3,0,'[1]Statistics'!D11))</f>
        <v>36</v>
      </c>
      <c r="D12" s="28">
        <f>IF('[1]Statistics'!B11&lt;3,0,'[1]Statistics'!I11)</f>
        <v>133</v>
      </c>
      <c r="E12" s="29"/>
      <c r="F12" s="30">
        <f t="shared" si="0"/>
        <v>5772.978694158076</v>
      </c>
      <c r="G12" s="30">
        <f t="shared" si="1"/>
        <v>7578.6622556390985</v>
      </c>
      <c r="H12" s="30">
        <f t="shared" si="2"/>
        <v>5211.597182310133</v>
      </c>
      <c r="I12" s="31">
        <f t="shared" si="3"/>
        <v>18563.238132107308</v>
      </c>
    </row>
    <row r="13" spans="1:9" ht="12.75">
      <c r="A13" s="22" t="s">
        <v>13</v>
      </c>
      <c r="B13" s="23">
        <f>IF('[1]Statistics'!B12&lt;3,0,'[1]Statistics'!B12)</f>
        <v>0</v>
      </c>
      <c r="C13" s="23">
        <f>(IF('[1]Statistics'!B12&lt;3,0,'[1]Statistics'!D12))</f>
        <v>0</v>
      </c>
      <c r="D13" s="23">
        <f>IF('[1]Statistics'!B12&lt;3,0,'[1]Statistics'!I12)</f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f>IF('[1]Statistics'!B13&lt;3,0,'[1]Statistics'!B13)</f>
        <v>0</v>
      </c>
      <c r="C14" s="38">
        <f>(IF('[1]Statistics'!B13&lt;3,0,'[1]Statistics'!D13))</f>
        <v>0</v>
      </c>
      <c r="D14" s="38">
        <f>IF('[1]Statistics'!B13&lt;3,0,'[1]Statistics'!I13)</f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f>IF('[1]Statistics'!B14&lt;3,0,'[1]Statistics'!B14)</f>
        <v>15</v>
      </c>
      <c r="C15" s="28">
        <f>(IF('[1]Statistics'!B14&lt;3,0,'[1]Statistics'!D14))</f>
        <v>52</v>
      </c>
      <c r="D15" s="28">
        <f>IF('[1]Statistics'!B14&lt;3,0,'[1]Statistics'!I14)</f>
        <v>183</v>
      </c>
      <c r="E15" s="29"/>
      <c r="F15" s="30">
        <f t="shared" si="0"/>
        <v>14432.446735395191</v>
      </c>
      <c r="G15" s="30">
        <f t="shared" si="1"/>
        <v>10946.956591478696</v>
      </c>
      <c r="H15" s="30">
        <f t="shared" si="2"/>
        <v>7170.844243328979</v>
      </c>
      <c r="I15" s="31">
        <f t="shared" si="3"/>
        <v>32550.247570202864</v>
      </c>
    </row>
    <row r="16" spans="1:9" ht="12.75">
      <c r="A16" s="32" t="s">
        <v>16</v>
      </c>
      <c r="B16" s="33">
        <f>IF('[1]Statistics'!B15&lt;3,0,'[1]Statistics'!B15)</f>
        <v>10</v>
      </c>
      <c r="C16" s="33">
        <f>(IF('[1]Statistics'!B15&lt;3,0,'[1]Statistics'!D15))</f>
        <v>56</v>
      </c>
      <c r="D16" s="33">
        <f>IF('[1]Statistics'!B15&lt;3,0,'[1]Statistics'!I15)</f>
        <v>546</v>
      </c>
      <c r="E16" s="34"/>
      <c r="F16" s="35">
        <f t="shared" si="0"/>
        <v>9621.631156930125</v>
      </c>
      <c r="G16" s="35">
        <f t="shared" si="1"/>
        <v>11789.030175438596</v>
      </c>
      <c r="H16" s="35">
        <f t="shared" si="2"/>
        <v>21394.97790632581</v>
      </c>
      <c r="I16" s="36">
        <f t="shared" si="3"/>
        <v>42805.63923869453</v>
      </c>
    </row>
    <row r="17" spans="1:9" ht="12.75">
      <c r="A17" s="22" t="s">
        <v>17</v>
      </c>
      <c r="B17" s="23">
        <f>IF('[1]Statistics'!B16&lt;3,0,'[1]Statistics'!B16)</f>
        <v>0</v>
      </c>
      <c r="C17" s="23">
        <f>(IF('[1]Statistics'!B16&lt;3,0,'[1]Statistics'!D16))</f>
        <v>0</v>
      </c>
      <c r="D17" s="23">
        <f>IF('[1]Statistics'!B16&lt;3,0,'[1]Statistics'!I16)</f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f>IF('[1]Statistics'!B17&lt;3,0,'[1]Statistics'!B17)</f>
        <v>0</v>
      </c>
      <c r="C18" s="23">
        <f>(IF('[1]Statistics'!B17&lt;3,0,'[1]Statistics'!D17))</f>
        <v>0</v>
      </c>
      <c r="D18" s="23">
        <f>IF('[1]Statistics'!B17&lt;3,0,'[1]Statistics'!I17)</f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f>IF('[1]Statistics'!B18&lt;3,0,'[1]Statistics'!B18)</f>
        <v>0</v>
      </c>
      <c r="C19" s="23">
        <f>(IF('[1]Statistics'!B18&lt;3,0,'[1]Statistics'!D18))</f>
        <v>0</v>
      </c>
      <c r="D19" s="23">
        <f>IF('[1]Statistics'!B18&lt;3,0,'[1]Statistics'!I18)</f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f>IF('[1]Statistics'!B19&lt;3,0,'[1]Statistics'!B19)</f>
        <v>31</v>
      </c>
      <c r="C20" s="28">
        <f>(IF('[1]Statistics'!B19&lt;3,0,'[1]Statistics'!D19))</f>
        <v>126</v>
      </c>
      <c r="D20" s="28">
        <f>IF('[1]Statistics'!B19&lt;3,0,'[1]Statistics'!I19)</f>
        <v>394</v>
      </c>
      <c r="E20" s="29"/>
      <c r="F20" s="30">
        <f t="shared" si="0"/>
        <v>29827.05658648339</v>
      </c>
      <c r="G20" s="30">
        <f t="shared" si="1"/>
        <v>26525.317894736843</v>
      </c>
      <c r="H20" s="30">
        <f t="shared" si="2"/>
        <v>15438.866840828514</v>
      </c>
      <c r="I20" s="31">
        <f t="shared" si="3"/>
        <v>71791.24132204875</v>
      </c>
    </row>
    <row r="21" spans="1:9" ht="12.75">
      <c r="A21" s="32" t="s">
        <v>21</v>
      </c>
      <c r="B21" s="33">
        <f>IF('[1]Statistics'!B20&lt;3,0,'[1]Statistics'!B20)</f>
        <v>3</v>
      </c>
      <c r="C21" s="33">
        <f>(IF('[1]Statistics'!B20&lt;3,0,'[1]Statistics'!D20))</f>
        <v>8</v>
      </c>
      <c r="D21" s="33">
        <f>IF('[1]Statistics'!B20&lt;3,0,'[1]Statistics'!I20)</f>
        <v>34</v>
      </c>
      <c r="E21" s="34"/>
      <c r="F21" s="35">
        <f t="shared" si="0"/>
        <v>2886.489347079038</v>
      </c>
      <c r="G21" s="35">
        <f t="shared" si="1"/>
        <v>1684.1471679197996</v>
      </c>
      <c r="H21" s="35">
        <f t="shared" si="2"/>
        <v>1332.288001492816</v>
      </c>
      <c r="I21" s="36">
        <f t="shared" si="3"/>
        <v>5902.924516491654</v>
      </c>
    </row>
    <row r="22" spans="1:9" ht="12.75">
      <c r="A22" s="27" t="s">
        <v>22</v>
      </c>
      <c r="B22" s="28">
        <f>IF('[1]Statistics'!B21&lt;3,0,'[1]Statistics'!B21)</f>
        <v>8</v>
      </c>
      <c r="C22" s="28">
        <f>(IF('[1]Statistics'!B21&lt;3,0,'[1]Statistics'!D21))</f>
        <v>51</v>
      </c>
      <c r="D22" s="28">
        <f>IF('[1]Statistics'!B21&lt;3,0,'[1]Statistics'!I21)</f>
        <v>71</v>
      </c>
      <c r="E22" s="29"/>
      <c r="F22" s="30">
        <f t="shared" si="0"/>
        <v>7697.304925544102</v>
      </c>
      <c r="G22" s="30">
        <f t="shared" si="1"/>
        <v>10736.438195488723</v>
      </c>
      <c r="H22" s="30">
        <f t="shared" si="2"/>
        <v>2782.1308266467627</v>
      </c>
      <c r="I22" s="31">
        <f t="shared" si="3"/>
        <v>21215.87394767959</v>
      </c>
    </row>
    <row r="23" spans="1:9" ht="12.75">
      <c r="A23" s="27" t="s">
        <v>23</v>
      </c>
      <c r="B23" s="28">
        <f>IF('[1]Statistics'!B22&lt;3,0,'[1]Statistics'!B22)</f>
        <v>4</v>
      </c>
      <c r="C23" s="28">
        <f>(IF('[1]Statistics'!B22&lt;3,0,'[1]Statistics'!D22))</f>
        <v>21</v>
      </c>
      <c r="D23" s="28">
        <f>IF('[1]Statistics'!B22&lt;3,0,'[1]Statistics'!I22)</f>
        <v>63</v>
      </c>
      <c r="E23" s="29"/>
      <c r="F23" s="30">
        <f t="shared" si="0"/>
        <v>3848.652462772051</v>
      </c>
      <c r="G23" s="30">
        <f t="shared" si="1"/>
        <v>4420.886315789474</v>
      </c>
      <c r="H23" s="30">
        <f t="shared" si="2"/>
        <v>2468.651296883747</v>
      </c>
      <c r="I23" s="31">
        <f t="shared" si="3"/>
        <v>10738.19007544527</v>
      </c>
    </row>
    <row r="24" spans="1:9" ht="12.75">
      <c r="A24" s="37" t="s">
        <v>24</v>
      </c>
      <c r="B24" s="38">
        <f>IF('[1]Statistics'!B23&lt;3,0,'[1]Statistics'!B23)</f>
        <v>0</v>
      </c>
      <c r="C24" s="38">
        <f>(IF('[1]Statistics'!B23&lt;3,0,'[1]Statistics'!D23))</f>
        <v>0</v>
      </c>
      <c r="D24" s="38">
        <f>IF('[1]Statistics'!B23&lt;3,0,'[1]Statistics'!I23)</f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f>IF('[1]Statistics'!B24&lt;3,0,'[1]Statistics'!B24)</f>
        <v>61</v>
      </c>
      <c r="C25" s="28">
        <f>(IF('[1]Statistics'!B24&lt;3,0,'[1]Statistics'!D24))</f>
        <v>248</v>
      </c>
      <c r="D25" s="28">
        <f>IF('[1]Statistics'!B24&lt;3,0,'[1]Statistics'!I24)</f>
        <v>1294</v>
      </c>
      <c r="E25" s="29"/>
      <c r="F25" s="30">
        <f t="shared" si="0"/>
        <v>58691.95005727377</v>
      </c>
      <c r="G25" s="30">
        <f t="shared" si="1"/>
        <v>52208.56220551379</v>
      </c>
      <c r="H25" s="30">
        <f t="shared" si="2"/>
        <v>50705.31393916776</v>
      </c>
      <c r="I25" s="31">
        <f t="shared" si="3"/>
        <v>161605.82620195532</v>
      </c>
    </row>
    <row r="26" spans="1:9" ht="12.75">
      <c r="A26" s="32" t="s">
        <v>26</v>
      </c>
      <c r="B26" s="33">
        <f>IF('[1]Statistics'!B25&lt;3,0,'[1]Statistics'!B25)</f>
        <v>14</v>
      </c>
      <c r="C26" s="33">
        <f>(IF('[1]Statistics'!B25&lt;3,0,'[1]Statistics'!D25))</f>
        <v>31</v>
      </c>
      <c r="D26" s="33">
        <f>IF('[1]Statistics'!B25&lt;3,0,'[1]Statistics'!I25)</f>
        <v>105</v>
      </c>
      <c r="E26" s="34"/>
      <c r="F26" s="35">
        <f t="shared" si="0"/>
        <v>13470.283619702175</v>
      </c>
      <c r="G26" s="35">
        <f t="shared" si="1"/>
        <v>6526.070275689223</v>
      </c>
      <c r="H26" s="35">
        <f t="shared" si="2"/>
        <v>4114.418828139579</v>
      </c>
      <c r="I26" s="36">
        <f t="shared" si="3"/>
        <v>24110.77272353098</v>
      </c>
    </row>
    <row r="27" spans="1:9" ht="12.75">
      <c r="A27" s="27" t="s">
        <v>27</v>
      </c>
      <c r="B27" s="28">
        <f>IF('[1]Statistics'!B26&lt;3,0,'[1]Statistics'!B26)</f>
        <v>8</v>
      </c>
      <c r="C27" s="28">
        <f>(IF('[1]Statistics'!B26&lt;3,0,'[1]Statistics'!D26))</f>
        <v>41</v>
      </c>
      <c r="D27" s="28">
        <f>IF('[1]Statistics'!B26&lt;3,0,'[1]Statistics'!I26)</f>
        <v>146</v>
      </c>
      <c r="E27" s="29"/>
      <c r="F27" s="30">
        <f t="shared" si="0"/>
        <v>7697.304925544102</v>
      </c>
      <c r="G27" s="30">
        <f t="shared" si="1"/>
        <v>8631.254235588973</v>
      </c>
      <c r="H27" s="30">
        <f t="shared" si="2"/>
        <v>5721.001418175034</v>
      </c>
      <c r="I27" s="31">
        <f t="shared" si="3"/>
        <v>22049.56057930811</v>
      </c>
    </row>
    <row r="28" spans="1:9" ht="12.75">
      <c r="A28" s="27" t="s">
        <v>28</v>
      </c>
      <c r="B28" s="28">
        <f>IF('[1]Statistics'!B27&lt;3,0,'[1]Statistics'!B27)</f>
        <v>3</v>
      </c>
      <c r="C28" s="28">
        <f>(IF('[1]Statistics'!B27&lt;3,0,'[1]Statistics'!D27))</f>
        <v>12</v>
      </c>
      <c r="D28" s="28">
        <f>IF('[1]Statistics'!B27&lt;3,0,'[1]Statistics'!I27)</f>
        <v>9</v>
      </c>
      <c r="E28" s="29"/>
      <c r="F28" s="30">
        <f t="shared" si="0"/>
        <v>2886.489347079038</v>
      </c>
      <c r="G28" s="30">
        <f t="shared" si="1"/>
        <v>2526.2207518796995</v>
      </c>
      <c r="H28" s="30">
        <f t="shared" si="2"/>
        <v>352.66447098339245</v>
      </c>
      <c r="I28" s="31">
        <f t="shared" si="3"/>
        <v>5765.374569942131</v>
      </c>
    </row>
    <row r="29" spans="1:9" ht="12.75">
      <c r="A29" s="27" t="s">
        <v>29</v>
      </c>
      <c r="B29" s="28">
        <f>IF('[1]Statistics'!B28&lt;3,0,'[1]Statistics'!B28)</f>
        <v>52</v>
      </c>
      <c r="C29" s="28">
        <f>(IF('[1]Statistics'!B28&lt;3,0,'[1]Statistics'!D28))</f>
        <v>271</v>
      </c>
      <c r="D29" s="28">
        <f>IF('[1]Statistics'!B28&lt;3,0,'[1]Statistics'!I28)</f>
        <v>353</v>
      </c>
      <c r="E29" s="29"/>
      <c r="F29" s="30">
        <f t="shared" si="0"/>
        <v>50032.48201603666</v>
      </c>
      <c r="G29" s="30">
        <f t="shared" si="1"/>
        <v>57050.485313283214</v>
      </c>
      <c r="H29" s="30">
        <f t="shared" si="2"/>
        <v>13832.28425079306</v>
      </c>
      <c r="I29" s="31">
        <f t="shared" si="3"/>
        <v>120915.25158011293</v>
      </c>
    </row>
    <row r="30" spans="1:9" ht="12.75">
      <c r="A30" s="22" t="s">
        <v>30</v>
      </c>
      <c r="B30" s="23">
        <f>IF('[1]Statistics'!B29&lt;3,0,'[1]Statistics'!B29)</f>
        <v>0</v>
      </c>
      <c r="C30" s="23">
        <f>(IF('[1]Statistics'!B29&lt;3,0,'[1]Statistics'!D29))</f>
        <v>0</v>
      </c>
      <c r="D30" s="23">
        <f>IF('[1]Statistics'!B29&lt;3,0,'[1]Statistics'!I29)</f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f>IF('[1]Statistics'!B30&lt;3,0,'[1]Statistics'!B30)</f>
        <v>460</v>
      </c>
      <c r="C31" s="33">
        <f>(IF('[1]Statistics'!B30&lt;3,0,'[1]Statistics'!D30))</f>
        <v>2377</v>
      </c>
      <c r="D31" s="33">
        <f>IF('[1]Statistics'!B30&lt;3,0,'[1]Statistics'!I30)</f>
        <v>5416</v>
      </c>
      <c r="E31" s="34"/>
      <c r="F31" s="35">
        <f t="shared" si="0"/>
        <v>442595.0332187859</v>
      </c>
      <c r="G31" s="35">
        <f t="shared" si="1"/>
        <v>500402.2272681705</v>
      </c>
      <c r="H31" s="35">
        <f t="shared" si="2"/>
        <v>212225.64164956153</v>
      </c>
      <c r="I31" s="36">
        <f t="shared" si="3"/>
        <v>1155222.902136518</v>
      </c>
    </row>
    <row r="32" spans="1:9" ht="12.75">
      <c r="A32" s="27" t="s">
        <v>32</v>
      </c>
      <c r="B32" s="28">
        <f>IF('[1]Statistics'!B31&lt;3,0,'[1]Statistics'!B31)</f>
        <v>3</v>
      </c>
      <c r="C32" s="28">
        <f>(IF('[1]Statistics'!B31&lt;3,0,'[1]Statistics'!D31))</f>
        <v>20</v>
      </c>
      <c r="D32" s="28">
        <f>IF('[1]Statistics'!B31&lt;3,0,'[1]Statistics'!I31)</f>
        <v>41</v>
      </c>
      <c r="E32" s="29"/>
      <c r="F32" s="30">
        <f t="shared" si="0"/>
        <v>2886.489347079038</v>
      </c>
      <c r="G32" s="30">
        <f t="shared" si="1"/>
        <v>4210.367919799499</v>
      </c>
      <c r="H32" s="30">
        <f t="shared" si="2"/>
        <v>1606.5825900354544</v>
      </c>
      <c r="I32" s="31">
        <f t="shared" si="3"/>
        <v>8703.43985691399</v>
      </c>
    </row>
    <row r="33" spans="1:9" ht="12.75">
      <c r="A33" s="27" t="s">
        <v>33</v>
      </c>
      <c r="B33" s="28">
        <f>IF('[1]Statistics'!B32&lt;3,0,'[1]Statistics'!B32)</f>
        <v>4</v>
      </c>
      <c r="C33" s="28">
        <f>(IF('[1]Statistics'!B32&lt;3,0,'[1]Statistics'!D32))</f>
        <v>8</v>
      </c>
      <c r="D33" s="28">
        <f>IF('[1]Statistics'!B32&lt;3,0,'[1]Statistics'!I32)</f>
        <v>73</v>
      </c>
      <c r="E33" s="29"/>
      <c r="F33" s="30">
        <f t="shared" si="0"/>
        <v>3848.652462772051</v>
      </c>
      <c r="G33" s="30">
        <f t="shared" si="1"/>
        <v>1684.1471679197996</v>
      </c>
      <c r="H33" s="30">
        <f t="shared" si="2"/>
        <v>2860.500709087517</v>
      </c>
      <c r="I33" s="31">
        <f t="shared" si="3"/>
        <v>8393.300339779367</v>
      </c>
    </row>
    <row r="34" spans="1:9" ht="12.75">
      <c r="A34" s="27" t="s">
        <v>34</v>
      </c>
      <c r="B34" s="28">
        <f>IF('[1]Statistics'!B33&lt;3,0,'[1]Statistics'!B33)</f>
        <v>9</v>
      </c>
      <c r="C34" s="28">
        <f>(IF('[1]Statistics'!B33&lt;3,0,'[1]Statistics'!D33))</f>
        <v>32</v>
      </c>
      <c r="D34" s="28">
        <f>IF('[1]Statistics'!B33&lt;3,0,'[1]Statistics'!I33)</f>
        <v>112</v>
      </c>
      <c r="E34" s="29"/>
      <c r="F34" s="30">
        <f t="shared" si="0"/>
        <v>8659.468041237114</v>
      </c>
      <c r="G34" s="30">
        <f t="shared" si="1"/>
        <v>6736.588671679198</v>
      </c>
      <c r="H34" s="30">
        <f t="shared" si="2"/>
        <v>4388.713416682217</v>
      </c>
      <c r="I34" s="31">
        <f t="shared" si="3"/>
        <v>19784.77012959853</v>
      </c>
    </row>
    <row r="35" spans="1:9" ht="12.75">
      <c r="A35" s="27" t="s">
        <v>35</v>
      </c>
      <c r="B35" s="28">
        <f>IF('[1]Statistics'!B34&lt;3,0,'[1]Statistics'!B34)</f>
        <v>3</v>
      </c>
      <c r="C35" s="28">
        <f>(IF('[1]Statistics'!B34&lt;3,0,'[1]Statistics'!D34))</f>
        <v>7</v>
      </c>
      <c r="D35" s="28">
        <f>IF('[1]Statistics'!B34&lt;3,0,'[1]Statistics'!I34)</f>
        <v>70</v>
      </c>
      <c r="E35" s="29"/>
      <c r="F35" s="30">
        <f t="shared" si="0"/>
        <v>2886.489347079038</v>
      </c>
      <c r="G35" s="30">
        <f t="shared" si="1"/>
        <v>1473.6287719298246</v>
      </c>
      <c r="H35" s="30">
        <f t="shared" si="2"/>
        <v>2742.9458854263858</v>
      </c>
      <c r="I35" s="31">
        <f t="shared" si="3"/>
        <v>7103.0640044352485</v>
      </c>
    </row>
    <row r="36" spans="1:9" ht="12.75">
      <c r="A36" s="42" t="s">
        <v>36</v>
      </c>
      <c r="B36" s="43">
        <f>IF('[1]Statistics'!B35&lt;3,0,'[1]Statistics'!B35)</f>
        <v>0</v>
      </c>
      <c r="C36" s="43">
        <f>(IF('[1]Statistics'!B35&lt;3,0,'[1]Statistics'!D35))</f>
        <v>0</v>
      </c>
      <c r="D36" s="43">
        <f>IF('[1]Statistics'!B35&lt;3,0,'[1]Statistics'!I35)</f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f>IF('[1]Statistics'!B36&lt;3,0,'[1]Statistics'!B36)</f>
        <v>4</v>
      </c>
      <c r="C37" s="28">
        <f>(IF('[1]Statistics'!B36&lt;3,0,'[1]Statistics'!D36))</f>
        <v>12</v>
      </c>
      <c r="D37" s="28">
        <f>IF('[1]Statistics'!B36&lt;3,0,'[1]Statistics'!I36)</f>
        <v>74</v>
      </c>
      <c r="E37" s="29"/>
      <c r="F37" s="30">
        <f t="shared" si="0"/>
        <v>3848.652462772051</v>
      </c>
      <c r="G37" s="30">
        <f t="shared" si="1"/>
        <v>2526.2207518796995</v>
      </c>
      <c r="H37" s="30">
        <f t="shared" si="2"/>
        <v>2899.6856503078934</v>
      </c>
      <c r="I37" s="31">
        <f t="shared" si="3"/>
        <v>9274.558864959643</v>
      </c>
    </row>
    <row r="38" spans="1:9" ht="12.75">
      <c r="A38" s="27" t="s">
        <v>38</v>
      </c>
      <c r="B38" s="28">
        <f>IF('[1]Statistics'!B37&lt;3,0,'[1]Statistics'!B37)</f>
        <v>101</v>
      </c>
      <c r="C38" s="28">
        <f>(IF('[1]Statistics'!B37&lt;3,0,'[1]Statistics'!D37))</f>
        <v>279</v>
      </c>
      <c r="D38" s="28">
        <f>IF('[1]Statistics'!B37&lt;3,0,'[1]Statistics'!I37)</f>
        <v>758</v>
      </c>
      <c r="E38" s="29"/>
      <c r="F38" s="30">
        <f t="shared" si="0"/>
        <v>97178.47468499427</v>
      </c>
      <c r="G38" s="30">
        <f t="shared" si="1"/>
        <v>58734.63248120301</v>
      </c>
      <c r="H38" s="30">
        <f t="shared" si="2"/>
        <v>29702.185445045718</v>
      </c>
      <c r="I38" s="31">
        <f t="shared" si="3"/>
        <v>185615.29261124297</v>
      </c>
    </row>
    <row r="39" spans="1:9" ht="12.75">
      <c r="A39" s="22" t="s">
        <v>39</v>
      </c>
      <c r="B39" s="23">
        <f>IF('[1]Statistics'!B38&lt;3,0,'[1]Statistics'!B38)</f>
        <v>0</v>
      </c>
      <c r="C39" s="23">
        <f>(IF('[1]Statistics'!B38&lt;3,0,'[1]Statistics'!D38))</f>
        <v>0</v>
      </c>
      <c r="D39" s="23">
        <f>IF('[1]Statistics'!B38&lt;3,0,'[1]Statistics'!I38)</f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f>IF('[1]Statistics'!B39&lt;3,0,'[1]Statistics'!B39)</f>
        <v>15</v>
      </c>
      <c r="C40" s="28">
        <f>(IF('[1]Statistics'!B39&lt;3,0,'[1]Statistics'!D39))</f>
        <v>39</v>
      </c>
      <c r="D40" s="28">
        <f>IF('[1]Statistics'!B39&lt;3,0,'[1]Statistics'!I39)</f>
        <v>86</v>
      </c>
      <c r="E40" s="29"/>
      <c r="F40" s="30">
        <f t="shared" si="0"/>
        <v>14432.446735395191</v>
      </c>
      <c r="G40" s="30">
        <f t="shared" si="1"/>
        <v>8210.217443609023</v>
      </c>
      <c r="H40" s="30">
        <f t="shared" si="2"/>
        <v>3369.904944952417</v>
      </c>
      <c r="I40" s="31">
        <f t="shared" si="3"/>
        <v>26012.56912395663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839968.4000000003</v>
      </c>
      <c r="G42" s="51">
        <f>SUM(G7:G41)</f>
        <v>839968.4</v>
      </c>
      <c r="H42" s="51">
        <f>SUM(H7:H40)</f>
        <v>419984.2</v>
      </c>
      <c r="I42" s="51">
        <f>SUM(I7:I41)</f>
        <v>2099921.0000000005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workbookViewId="0" topLeftCell="A1">
      <selection activeCell="I42" sqref="A1:I42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0.4</v>
      </c>
      <c r="G6" s="19">
        <v>0.3</v>
      </c>
      <c r="H6" s="20">
        <v>0.3</v>
      </c>
      <c r="I6" s="21" t="s">
        <v>6</v>
      </c>
    </row>
    <row r="7" spans="1:9" ht="12.75">
      <c r="A7" s="22" t="s">
        <v>7</v>
      </c>
      <c r="B7" s="23">
        <f>IF('[1]Statistics'!B6&lt;3,0,'[1]Statistics'!B6)</f>
        <v>0</v>
      </c>
      <c r="C7" s="23">
        <f>(IF('[1]Statistics'!B6&lt;3,0,'[1]Statistics'!D6))</f>
        <v>0</v>
      </c>
      <c r="D7" s="23">
        <f>IF('[1]Statistics'!B6&lt;3,0,'[1]Statistics'!I6)</f>
        <v>0</v>
      </c>
      <c r="E7" s="24"/>
      <c r="F7" s="25">
        <f>(B7/$B$42)*$A$2*$F$6</f>
        <v>0</v>
      </c>
      <c r="G7" s="25">
        <f>(C7/$C$42)*$A$2*$G$6</f>
        <v>0</v>
      </c>
      <c r="H7" s="25">
        <f>(D7/$D$42)*$A$2*$H$6</f>
        <v>0</v>
      </c>
      <c r="I7" s="26">
        <f>SUM(F7:H7)</f>
        <v>0</v>
      </c>
    </row>
    <row r="8" spans="1:9" ht="12.75">
      <c r="A8" s="27" t="s">
        <v>8</v>
      </c>
      <c r="B8" s="28">
        <f>IF('[1]Statistics'!B7&lt;3,0,'[1]Statistics'!B7)</f>
        <v>4</v>
      </c>
      <c r="C8" s="28">
        <f>(IF('[1]Statistics'!B7&lt;3,0,'[1]Statistics'!D7))</f>
        <v>29</v>
      </c>
      <c r="D8" s="28">
        <f>IF('[1]Statistics'!B7&lt;3,0,'[1]Statistics'!I7)</f>
        <v>120</v>
      </c>
      <c r="E8" s="29"/>
      <c r="F8" s="30">
        <f aca="true" t="shared" si="0" ref="F8:F40">(B8/$B$42)*$A$2*$F$6</f>
        <v>3848.652462772051</v>
      </c>
      <c r="G8" s="30">
        <f aca="true" t="shared" si="1" ref="G8:G40">(C8/$C$42)*$A$2*$G$6</f>
        <v>4578.775112781955</v>
      </c>
      <c r="H8" s="30">
        <f aca="true" t="shared" si="2" ref="H8:H40">(D8/$D$42)*$A$2*$H$6</f>
        <v>7053.289419667849</v>
      </c>
      <c r="I8" s="31">
        <f aca="true" t="shared" si="3" ref="I8:I40">SUM(F8:H8)</f>
        <v>15480.716995221854</v>
      </c>
    </row>
    <row r="9" spans="1:9" ht="12.75">
      <c r="A9" s="27" t="s">
        <v>9</v>
      </c>
      <c r="B9" s="28">
        <f>IF('[1]Statistics'!B8&lt;3,0,'[1]Statistics'!B8)</f>
        <v>46</v>
      </c>
      <c r="C9" s="28">
        <f>(IF('[1]Statistics'!B8&lt;3,0,'[1]Statistics'!D8))</f>
        <v>194</v>
      </c>
      <c r="D9" s="28">
        <f>IF('[1]Statistics'!B8&lt;3,0,'[1]Statistics'!I8)</f>
        <v>551</v>
      </c>
      <c r="E9" s="29"/>
      <c r="F9" s="30">
        <f t="shared" si="0"/>
        <v>44259.50332187858</v>
      </c>
      <c r="G9" s="30">
        <f t="shared" si="1"/>
        <v>30630.426616541354</v>
      </c>
      <c r="H9" s="30">
        <f t="shared" si="2"/>
        <v>32386.353918641536</v>
      </c>
      <c r="I9" s="31">
        <f t="shared" si="3"/>
        <v>107276.28385706147</v>
      </c>
    </row>
    <row r="10" spans="1:9" ht="12.75">
      <c r="A10" s="27" t="s">
        <v>10</v>
      </c>
      <c r="B10" s="28">
        <f>IF('[1]Statistics'!B9&lt;3,0,'[1]Statistics'!B9)</f>
        <v>5</v>
      </c>
      <c r="C10" s="28">
        <f>(IF('[1]Statistics'!B9&lt;3,0,'[1]Statistics'!D9))</f>
        <v>19</v>
      </c>
      <c r="D10" s="28">
        <f>IF('[1]Statistics'!B9&lt;3,0,'[1]Statistics'!I9)</f>
        <v>52</v>
      </c>
      <c r="E10" s="29"/>
      <c r="F10" s="30">
        <f t="shared" si="0"/>
        <v>4810.815578465063</v>
      </c>
      <c r="G10" s="30">
        <f t="shared" si="1"/>
        <v>2999.887142857143</v>
      </c>
      <c r="H10" s="30">
        <f t="shared" si="2"/>
        <v>3056.4254151894006</v>
      </c>
      <c r="I10" s="31">
        <f t="shared" si="3"/>
        <v>10867.128136511606</v>
      </c>
    </row>
    <row r="11" spans="1:9" ht="12.75">
      <c r="A11" s="32" t="s">
        <v>11</v>
      </c>
      <c r="B11" s="33">
        <f>IF('[1]Statistics'!B10&lt;3,0,'[1]Statistics'!B10)</f>
        <v>4</v>
      </c>
      <c r="C11" s="33">
        <f>(IF('[1]Statistics'!B10&lt;3,0,'[1]Statistics'!D10))</f>
        <v>21</v>
      </c>
      <c r="D11" s="33">
        <f>IF('[1]Statistics'!B10&lt;3,0,'[1]Statistics'!I10)</f>
        <v>34</v>
      </c>
      <c r="E11" s="34"/>
      <c r="F11" s="35">
        <f t="shared" si="0"/>
        <v>3848.652462772051</v>
      </c>
      <c r="G11" s="35">
        <f t="shared" si="1"/>
        <v>3315.6647368421054</v>
      </c>
      <c r="H11" s="35">
        <f t="shared" si="2"/>
        <v>1998.4320022392235</v>
      </c>
      <c r="I11" s="36">
        <f t="shared" si="3"/>
        <v>9162.74920185338</v>
      </c>
    </row>
    <row r="12" spans="1:9" ht="12.75">
      <c r="A12" s="27" t="s">
        <v>12</v>
      </c>
      <c r="B12" s="28">
        <f>IF('[1]Statistics'!B11&lt;3,0,'[1]Statistics'!B11)</f>
        <v>6</v>
      </c>
      <c r="C12" s="28">
        <f>(IF('[1]Statistics'!B11&lt;3,0,'[1]Statistics'!D11))</f>
        <v>36</v>
      </c>
      <c r="D12" s="28">
        <f>IF('[1]Statistics'!B11&lt;3,0,'[1]Statistics'!I11)</f>
        <v>133</v>
      </c>
      <c r="E12" s="29"/>
      <c r="F12" s="30">
        <f t="shared" si="0"/>
        <v>5772.978694158076</v>
      </c>
      <c r="G12" s="30">
        <f t="shared" si="1"/>
        <v>5683.996691729323</v>
      </c>
      <c r="H12" s="30">
        <f t="shared" si="2"/>
        <v>7817.3957734651985</v>
      </c>
      <c r="I12" s="31">
        <f t="shared" si="3"/>
        <v>19274.3711593526</v>
      </c>
    </row>
    <row r="13" spans="1:9" ht="12.75">
      <c r="A13" s="22" t="s">
        <v>13</v>
      </c>
      <c r="B13" s="23">
        <f>IF('[1]Statistics'!B12&lt;3,0,'[1]Statistics'!B12)</f>
        <v>0</v>
      </c>
      <c r="C13" s="23">
        <f>(IF('[1]Statistics'!B12&lt;3,0,'[1]Statistics'!D12))</f>
        <v>0</v>
      </c>
      <c r="D13" s="23">
        <f>IF('[1]Statistics'!B12&lt;3,0,'[1]Statistics'!I12)</f>
        <v>0</v>
      </c>
      <c r="E13" s="24"/>
      <c r="F13" s="25">
        <f t="shared" si="0"/>
        <v>0</v>
      </c>
      <c r="G13" s="25">
        <f t="shared" si="1"/>
        <v>0</v>
      </c>
      <c r="H13" s="25">
        <f t="shared" si="2"/>
        <v>0</v>
      </c>
      <c r="I13" s="26">
        <f t="shared" si="3"/>
        <v>0</v>
      </c>
    </row>
    <row r="14" spans="1:9" ht="12.75">
      <c r="A14" s="37" t="s">
        <v>14</v>
      </c>
      <c r="B14" s="38">
        <f>IF('[1]Statistics'!B13&lt;3,0,'[1]Statistics'!B13)</f>
        <v>0</v>
      </c>
      <c r="C14" s="38">
        <f>(IF('[1]Statistics'!B13&lt;3,0,'[1]Statistics'!D13))</f>
        <v>0</v>
      </c>
      <c r="D14" s="38">
        <f>IF('[1]Statistics'!B13&lt;3,0,'[1]Statistics'!I13)</f>
        <v>0</v>
      </c>
      <c r="E14" s="39"/>
      <c r="F14" s="40">
        <f t="shared" si="0"/>
        <v>0</v>
      </c>
      <c r="G14" s="40">
        <f t="shared" si="1"/>
        <v>0</v>
      </c>
      <c r="H14" s="40">
        <f t="shared" si="2"/>
        <v>0</v>
      </c>
      <c r="I14" s="41">
        <f t="shared" si="3"/>
        <v>0</v>
      </c>
    </row>
    <row r="15" spans="1:9" ht="12.75">
      <c r="A15" s="27" t="s">
        <v>15</v>
      </c>
      <c r="B15" s="28">
        <f>IF('[1]Statistics'!B14&lt;3,0,'[1]Statistics'!B14)</f>
        <v>15</v>
      </c>
      <c r="C15" s="28">
        <f>(IF('[1]Statistics'!B14&lt;3,0,'[1]Statistics'!D14))</f>
        <v>52</v>
      </c>
      <c r="D15" s="28">
        <f>IF('[1]Statistics'!B14&lt;3,0,'[1]Statistics'!I14)</f>
        <v>183</v>
      </c>
      <c r="E15" s="29"/>
      <c r="F15" s="30">
        <f t="shared" si="0"/>
        <v>14432.446735395191</v>
      </c>
      <c r="G15" s="30">
        <f t="shared" si="1"/>
        <v>8210.21744360902</v>
      </c>
      <c r="H15" s="30">
        <f t="shared" si="2"/>
        <v>10756.266364993468</v>
      </c>
      <c r="I15" s="31">
        <f t="shared" si="3"/>
        <v>33398.93054399768</v>
      </c>
    </row>
    <row r="16" spans="1:9" ht="12.75">
      <c r="A16" s="32" t="s">
        <v>16</v>
      </c>
      <c r="B16" s="33">
        <f>IF('[1]Statistics'!B15&lt;3,0,'[1]Statistics'!B15)</f>
        <v>10</v>
      </c>
      <c r="C16" s="33">
        <f>(IF('[1]Statistics'!B15&lt;3,0,'[1]Statistics'!D15))</f>
        <v>56</v>
      </c>
      <c r="D16" s="33">
        <f>IF('[1]Statistics'!B15&lt;3,0,'[1]Statistics'!I15)</f>
        <v>546</v>
      </c>
      <c r="E16" s="34"/>
      <c r="F16" s="35">
        <f t="shared" si="0"/>
        <v>9621.631156930125</v>
      </c>
      <c r="G16" s="35">
        <f t="shared" si="1"/>
        <v>8841.772631578946</v>
      </c>
      <c r="H16" s="35">
        <f t="shared" si="2"/>
        <v>32092.46685948871</v>
      </c>
      <c r="I16" s="36">
        <f t="shared" si="3"/>
        <v>50555.870647997785</v>
      </c>
    </row>
    <row r="17" spans="1:9" ht="12.75">
      <c r="A17" s="22" t="s">
        <v>17</v>
      </c>
      <c r="B17" s="23">
        <f>IF('[1]Statistics'!B16&lt;3,0,'[1]Statistics'!B16)</f>
        <v>0</v>
      </c>
      <c r="C17" s="23">
        <f>(IF('[1]Statistics'!B16&lt;3,0,'[1]Statistics'!D16))</f>
        <v>0</v>
      </c>
      <c r="D17" s="23">
        <f>IF('[1]Statistics'!B16&lt;3,0,'[1]Statistics'!I16)</f>
        <v>0</v>
      </c>
      <c r="E17" s="24"/>
      <c r="F17" s="25">
        <f t="shared" si="0"/>
        <v>0</v>
      </c>
      <c r="G17" s="25">
        <f t="shared" si="1"/>
        <v>0</v>
      </c>
      <c r="H17" s="25">
        <f t="shared" si="2"/>
        <v>0</v>
      </c>
      <c r="I17" s="26">
        <f t="shared" si="3"/>
        <v>0</v>
      </c>
    </row>
    <row r="18" spans="1:9" ht="12.75">
      <c r="A18" s="22" t="s">
        <v>18</v>
      </c>
      <c r="B18" s="23">
        <f>IF('[1]Statistics'!B17&lt;3,0,'[1]Statistics'!B17)</f>
        <v>0</v>
      </c>
      <c r="C18" s="23">
        <f>(IF('[1]Statistics'!B17&lt;3,0,'[1]Statistics'!D17))</f>
        <v>0</v>
      </c>
      <c r="D18" s="23">
        <f>IF('[1]Statistics'!B17&lt;3,0,'[1]Statistics'!I17)</f>
        <v>0</v>
      </c>
      <c r="E18" s="24"/>
      <c r="F18" s="25">
        <f t="shared" si="0"/>
        <v>0</v>
      </c>
      <c r="G18" s="25">
        <f t="shared" si="1"/>
        <v>0</v>
      </c>
      <c r="H18" s="25">
        <f t="shared" si="2"/>
        <v>0</v>
      </c>
      <c r="I18" s="26">
        <f t="shared" si="3"/>
        <v>0</v>
      </c>
    </row>
    <row r="19" spans="1:9" ht="12.75">
      <c r="A19" s="22" t="s">
        <v>19</v>
      </c>
      <c r="B19" s="23">
        <f>IF('[1]Statistics'!B18&lt;3,0,'[1]Statistics'!B18)</f>
        <v>0</v>
      </c>
      <c r="C19" s="23">
        <f>(IF('[1]Statistics'!B18&lt;3,0,'[1]Statistics'!D18))</f>
        <v>0</v>
      </c>
      <c r="D19" s="23">
        <f>IF('[1]Statistics'!B18&lt;3,0,'[1]Statistics'!I18)</f>
        <v>0</v>
      </c>
      <c r="E19" s="24"/>
      <c r="F19" s="25">
        <f t="shared" si="0"/>
        <v>0</v>
      </c>
      <c r="G19" s="25">
        <f t="shared" si="1"/>
        <v>0</v>
      </c>
      <c r="H19" s="25">
        <f t="shared" si="2"/>
        <v>0</v>
      </c>
      <c r="I19" s="26">
        <f t="shared" si="3"/>
        <v>0</v>
      </c>
    </row>
    <row r="20" spans="1:9" ht="12.75">
      <c r="A20" s="27" t="s">
        <v>20</v>
      </c>
      <c r="B20" s="28">
        <f>IF('[1]Statistics'!B19&lt;3,0,'[1]Statistics'!B19)</f>
        <v>31</v>
      </c>
      <c r="C20" s="28">
        <f>(IF('[1]Statistics'!B19&lt;3,0,'[1]Statistics'!D19))</f>
        <v>126</v>
      </c>
      <c r="D20" s="28">
        <f>IF('[1]Statistics'!B19&lt;3,0,'[1]Statistics'!I19)</f>
        <v>394</v>
      </c>
      <c r="E20" s="29"/>
      <c r="F20" s="30">
        <f t="shared" si="0"/>
        <v>29827.05658648339</v>
      </c>
      <c r="G20" s="30">
        <f t="shared" si="1"/>
        <v>19893.98842105263</v>
      </c>
      <c r="H20" s="30">
        <f t="shared" si="2"/>
        <v>23158.30026124277</v>
      </c>
      <c r="I20" s="31">
        <f t="shared" si="3"/>
        <v>72879.3452687788</v>
      </c>
    </row>
    <row r="21" spans="1:9" ht="12.75">
      <c r="A21" s="32" t="s">
        <v>21</v>
      </c>
      <c r="B21" s="33">
        <f>IF('[1]Statistics'!B20&lt;3,0,'[1]Statistics'!B20)</f>
        <v>3</v>
      </c>
      <c r="C21" s="33">
        <f>(IF('[1]Statistics'!B20&lt;3,0,'[1]Statistics'!D20))</f>
        <v>8</v>
      </c>
      <c r="D21" s="33">
        <f>IF('[1]Statistics'!B20&lt;3,0,'[1]Statistics'!I20)</f>
        <v>34</v>
      </c>
      <c r="E21" s="34"/>
      <c r="F21" s="35">
        <f t="shared" si="0"/>
        <v>2886.489347079038</v>
      </c>
      <c r="G21" s="35">
        <f t="shared" si="1"/>
        <v>1263.1103759398495</v>
      </c>
      <c r="H21" s="35">
        <f t="shared" si="2"/>
        <v>1998.4320022392235</v>
      </c>
      <c r="I21" s="36">
        <f t="shared" si="3"/>
        <v>6148.031725258112</v>
      </c>
    </row>
    <row r="22" spans="1:9" ht="12.75">
      <c r="A22" s="27" t="s">
        <v>22</v>
      </c>
      <c r="B22" s="28">
        <f>IF('[1]Statistics'!B21&lt;3,0,'[1]Statistics'!B21)</f>
        <v>8</v>
      </c>
      <c r="C22" s="28">
        <f>(IF('[1]Statistics'!B21&lt;3,0,'[1]Statistics'!D21))</f>
        <v>51</v>
      </c>
      <c r="D22" s="28">
        <f>IF('[1]Statistics'!B21&lt;3,0,'[1]Statistics'!I21)</f>
        <v>71</v>
      </c>
      <c r="E22" s="29"/>
      <c r="F22" s="30">
        <f t="shared" si="0"/>
        <v>7697.304925544102</v>
      </c>
      <c r="G22" s="30">
        <f t="shared" si="1"/>
        <v>8052.328646616542</v>
      </c>
      <c r="H22" s="30">
        <f t="shared" si="2"/>
        <v>4173.196239970143</v>
      </c>
      <c r="I22" s="31">
        <f t="shared" si="3"/>
        <v>19922.82981213079</v>
      </c>
    </row>
    <row r="23" spans="1:9" ht="12.75">
      <c r="A23" s="27" t="s">
        <v>23</v>
      </c>
      <c r="B23" s="28">
        <f>IF('[1]Statistics'!B22&lt;3,0,'[1]Statistics'!B22)</f>
        <v>4</v>
      </c>
      <c r="C23" s="28">
        <f>(IF('[1]Statistics'!B22&lt;3,0,'[1]Statistics'!D22))</f>
        <v>21</v>
      </c>
      <c r="D23" s="28">
        <f>IF('[1]Statistics'!B22&lt;3,0,'[1]Statistics'!I22)</f>
        <v>63</v>
      </c>
      <c r="E23" s="29"/>
      <c r="F23" s="30">
        <f t="shared" si="0"/>
        <v>3848.652462772051</v>
      </c>
      <c r="G23" s="30">
        <f t="shared" si="1"/>
        <v>3315.6647368421054</v>
      </c>
      <c r="H23" s="30">
        <f t="shared" si="2"/>
        <v>3702.9769453256204</v>
      </c>
      <c r="I23" s="31">
        <f t="shared" si="3"/>
        <v>10867.294144939777</v>
      </c>
    </row>
    <row r="24" spans="1:9" ht="12.75">
      <c r="A24" s="37" t="s">
        <v>24</v>
      </c>
      <c r="B24" s="38">
        <f>IF('[1]Statistics'!B23&lt;3,0,'[1]Statistics'!B23)</f>
        <v>0</v>
      </c>
      <c r="C24" s="38">
        <f>(IF('[1]Statistics'!B23&lt;3,0,'[1]Statistics'!D23))</f>
        <v>0</v>
      </c>
      <c r="D24" s="38">
        <f>IF('[1]Statistics'!B23&lt;3,0,'[1]Statistics'!I23)</f>
        <v>0</v>
      </c>
      <c r="E24" s="39"/>
      <c r="F24" s="40">
        <f t="shared" si="0"/>
        <v>0</v>
      </c>
      <c r="G24" s="40">
        <f t="shared" si="1"/>
        <v>0</v>
      </c>
      <c r="H24" s="40">
        <f t="shared" si="2"/>
        <v>0</v>
      </c>
      <c r="I24" s="41">
        <f t="shared" si="3"/>
        <v>0</v>
      </c>
    </row>
    <row r="25" spans="1:9" ht="12.75">
      <c r="A25" s="27" t="s">
        <v>25</v>
      </c>
      <c r="B25" s="28">
        <f>IF('[1]Statistics'!B24&lt;3,0,'[1]Statistics'!B24)</f>
        <v>61</v>
      </c>
      <c r="C25" s="28">
        <f>(IF('[1]Statistics'!B24&lt;3,0,'[1]Statistics'!D24))</f>
        <v>248</v>
      </c>
      <c r="D25" s="28">
        <f>IF('[1]Statistics'!B24&lt;3,0,'[1]Statistics'!I24)</f>
        <v>1294</v>
      </c>
      <c r="E25" s="29"/>
      <c r="F25" s="30">
        <f t="shared" si="0"/>
        <v>58691.95005727377</v>
      </c>
      <c r="G25" s="30">
        <f t="shared" si="1"/>
        <v>39156.42165413534</v>
      </c>
      <c r="H25" s="30">
        <f t="shared" si="2"/>
        <v>76057.97090875164</v>
      </c>
      <c r="I25" s="31">
        <f t="shared" si="3"/>
        <v>173906.34262016072</v>
      </c>
    </row>
    <row r="26" spans="1:9" ht="12.75">
      <c r="A26" s="32" t="s">
        <v>26</v>
      </c>
      <c r="B26" s="33">
        <f>IF('[1]Statistics'!B25&lt;3,0,'[1]Statistics'!B25)</f>
        <v>14</v>
      </c>
      <c r="C26" s="33">
        <f>(IF('[1]Statistics'!B25&lt;3,0,'[1]Statistics'!D25))</f>
        <v>31</v>
      </c>
      <c r="D26" s="33">
        <f>IF('[1]Statistics'!B25&lt;3,0,'[1]Statistics'!I25)</f>
        <v>105</v>
      </c>
      <c r="E26" s="34"/>
      <c r="F26" s="35">
        <f t="shared" si="0"/>
        <v>13470.283619702175</v>
      </c>
      <c r="G26" s="35">
        <f t="shared" si="1"/>
        <v>4894.552706766917</v>
      </c>
      <c r="H26" s="35">
        <f t="shared" si="2"/>
        <v>6171.628242209367</v>
      </c>
      <c r="I26" s="36">
        <f t="shared" si="3"/>
        <v>24536.46456867846</v>
      </c>
    </row>
    <row r="27" spans="1:9" ht="12.75">
      <c r="A27" s="27" t="s">
        <v>27</v>
      </c>
      <c r="B27" s="28">
        <f>IF('[1]Statistics'!B26&lt;3,0,'[1]Statistics'!B26)</f>
        <v>8</v>
      </c>
      <c r="C27" s="28">
        <f>(IF('[1]Statistics'!B26&lt;3,0,'[1]Statistics'!D26))</f>
        <v>41</v>
      </c>
      <c r="D27" s="28">
        <f>IF('[1]Statistics'!B26&lt;3,0,'[1]Statistics'!I26)</f>
        <v>146</v>
      </c>
      <c r="E27" s="29"/>
      <c r="F27" s="30">
        <f t="shared" si="0"/>
        <v>7697.304925544102</v>
      </c>
      <c r="G27" s="30">
        <f t="shared" si="1"/>
        <v>6473.44067669173</v>
      </c>
      <c r="H27" s="30">
        <f t="shared" si="2"/>
        <v>8581.502127262549</v>
      </c>
      <c r="I27" s="31">
        <f t="shared" si="3"/>
        <v>22752.24772949838</v>
      </c>
    </row>
    <row r="28" spans="1:9" ht="12.75">
      <c r="A28" s="27" t="s">
        <v>28</v>
      </c>
      <c r="B28" s="28">
        <f>IF('[1]Statistics'!B27&lt;3,0,'[1]Statistics'!B27)</f>
        <v>3</v>
      </c>
      <c r="C28" s="28">
        <f>(IF('[1]Statistics'!B27&lt;3,0,'[1]Statistics'!D27))</f>
        <v>12</v>
      </c>
      <c r="D28" s="28">
        <f>IF('[1]Statistics'!B27&lt;3,0,'[1]Statistics'!I27)</f>
        <v>9</v>
      </c>
      <c r="E28" s="29"/>
      <c r="F28" s="30">
        <f t="shared" si="0"/>
        <v>2886.489347079038</v>
      </c>
      <c r="G28" s="30">
        <f t="shared" si="1"/>
        <v>1894.6655639097744</v>
      </c>
      <c r="H28" s="30">
        <f t="shared" si="2"/>
        <v>528.9967064750887</v>
      </c>
      <c r="I28" s="31">
        <f t="shared" si="3"/>
        <v>5310.151617463902</v>
      </c>
    </row>
    <row r="29" spans="1:9" ht="12.75">
      <c r="A29" s="27" t="s">
        <v>29</v>
      </c>
      <c r="B29" s="28">
        <f>IF('[1]Statistics'!B28&lt;3,0,'[1]Statistics'!B28)</f>
        <v>52</v>
      </c>
      <c r="C29" s="28">
        <f>(IF('[1]Statistics'!B28&lt;3,0,'[1]Statistics'!D28))</f>
        <v>271</v>
      </c>
      <c r="D29" s="28">
        <f>IF('[1]Statistics'!B28&lt;3,0,'[1]Statistics'!I28)</f>
        <v>353</v>
      </c>
      <c r="E29" s="29"/>
      <c r="F29" s="30">
        <f t="shared" si="0"/>
        <v>50032.48201603666</v>
      </c>
      <c r="G29" s="30">
        <f t="shared" si="1"/>
        <v>42787.86398496241</v>
      </c>
      <c r="H29" s="30">
        <f t="shared" si="2"/>
        <v>20748.42637618959</v>
      </c>
      <c r="I29" s="31">
        <f t="shared" si="3"/>
        <v>113568.77237718865</v>
      </c>
    </row>
    <row r="30" spans="1:9" ht="12.75">
      <c r="A30" s="22" t="s">
        <v>30</v>
      </c>
      <c r="B30" s="23">
        <f>IF('[1]Statistics'!B29&lt;3,0,'[1]Statistics'!B29)</f>
        <v>0</v>
      </c>
      <c r="C30" s="23">
        <f>(IF('[1]Statistics'!B29&lt;3,0,'[1]Statistics'!D29))</f>
        <v>0</v>
      </c>
      <c r="D30" s="23">
        <f>IF('[1]Statistics'!B29&lt;3,0,'[1]Statistics'!I29)</f>
        <v>0</v>
      </c>
      <c r="E30" s="24"/>
      <c r="F30" s="25">
        <f t="shared" si="0"/>
        <v>0</v>
      </c>
      <c r="G30" s="25">
        <f t="shared" si="1"/>
        <v>0</v>
      </c>
      <c r="H30" s="25">
        <f t="shared" si="2"/>
        <v>0</v>
      </c>
      <c r="I30" s="26">
        <f t="shared" si="3"/>
        <v>0</v>
      </c>
    </row>
    <row r="31" spans="1:9" ht="12.75">
      <c r="A31" s="32" t="s">
        <v>31</v>
      </c>
      <c r="B31" s="33">
        <f>IF('[1]Statistics'!B30&lt;3,0,'[1]Statistics'!B30)</f>
        <v>460</v>
      </c>
      <c r="C31" s="33">
        <f>(IF('[1]Statistics'!B30&lt;3,0,'[1]Statistics'!D30))</f>
        <v>2377</v>
      </c>
      <c r="D31" s="33">
        <f>IF('[1]Statistics'!B30&lt;3,0,'[1]Statistics'!I30)</f>
        <v>5416</v>
      </c>
      <c r="E31" s="34"/>
      <c r="F31" s="35">
        <f t="shared" si="0"/>
        <v>442595.0332187859</v>
      </c>
      <c r="G31" s="35">
        <f t="shared" si="1"/>
        <v>375301.67045112787</v>
      </c>
      <c r="H31" s="35">
        <f t="shared" si="2"/>
        <v>318338.46247434226</v>
      </c>
      <c r="I31" s="36">
        <f t="shared" si="3"/>
        <v>1136235.166144256</v>
      </c>
    </row>
    <row r="32" spans="1:9" ht="12.75">
      <c r="A32" s="27" t="s">
        <v>32</v>
      </c>
      <c r="B32" s="28">
        <f>IF('[1]Statistics'!B31&lt;3,0,'[1]Statistics'!B31)</f>
        <v>3</v>
      </c>
      <c r="C32" s="28">
        <f>(IF('[1]Statistics'!B31&lt;3,0,'[1]Statistics'!D31))</f>
        <v>20</v>
      </c>
      <c r="D32" s="28">
        <f>IF('[1]Statistics'!B31&lt;3,0,'[1]Statistics'!I31)</f>
        <v>41</v>
      </c>
      <c r="E32" s="29"/>
      <c r="F32" s="30">
        <f t="shared" si="0"/>
        <v>2886.489347079038</v>
      </c>
      <c r="G32" s="30">
        <f t="shared" si="1"/>
        <v>3157.7759398496237</v>
      </c>
      <c r="H32" s="30">
        <f t="shared" si="2"/>
        <v>2409.8738850531813</v>
      </c>
      <c r="I32" s="31">
        <f t="shared" si="3"/>
        <v>8454.139171981842</v>
      </c>
    </row>
    <row r="33" spans="1:9" ht="12.75">
      <c r="A33" s="27" t="s">
        <v>33</v>
      </c>
      <c r="B33" s="28">
        <f>IF('[1]Statistics'!B32&lt;3,0,'[1]Statistics'!B32)</f>
        <v>4</v>
      </c>
      <c r="C33" s="28">
        <f>(IF('[1]Statistics'!B32&lt;3,0,'[1]Statistics'!D32))</f>
        <v>8</v>
      </c>
      <c r="D33" s="28">
        <f>IF('[1]Statistics'!B32&lt;3,0,'[1]Statistics'!I32)</f>
        <v>73</v>
      </c>
      <c r="E33" s="29"/>
      <c r="F33" s="30">
        <f t="shared" si="0"/>
        <v>3848.652462772051</v>
      </c>
      <c r="G33" s="30">
        <f t="shared" si="1"/>
        <v>1263.1103759398495</v>
      </c>
      <c r="H33" s="30">
        <f t="shared" si="2"/>
        <v>4290.7510636312745</v>
      </c>
      <c r="I33" s="31">
        <f t="shared" si="3"/>
        <v>9402.513902343175</v>
      </c>
    </row>
    <row r="34" spans="1:9" ht="12.75">
      <c r="A34" s="27" t="s">
        <v>34</v>
      </c>
      <c r="B34" s="28">
        <f>IF('[1]Statistics'!B33&lt;3,0,'[1]Statistics'!B33)</f>
        <v>9</v>
      </c>
      <c r="C34" s="28">
        <f>(IF('[1]Statistics'!B33&lt;3,0,'[1]Statistics'!D33))</f>
        <v>32</v>
      </c>
      <c r="D34" s="28">
        <f>IF('[1]Statistics'!B33&lt;3,0,'[1]Statistics'!I33)</f>
        <v>112</v>
      </c>
      <c r="E34" s="29"/>
      <c r="F34" s="30">
        <f t="shared" si="0"/>
        <v>8659.468041237114</v>
      </c>
      <c r="G34" s="30">
        <f t="shared" si="1"/>
        <v>5052.441503759398</v>
      </c>
      <c r="H34" s="30">
        <f t="shared" si="2"/>
        <v>6583.070125023326</v>
      </c>
      <c r="I34" s="31">
        <f t="shared" si="3"/>
        <v>20294.97967001984</v>
      </c>
    </row>
    <row r="35" spans="1:9" ht="12.75">
      <c r="A35" s="27" t="s">
        <v>35</v>
      </c>
      <c r="B35" s="28">
        <f>IF('[1]Statistics'!B34&lt;3,0,'[1]Statistics'!B34)</f>
        <v>3</v>
      </c>
      <c r="C35" s="28">
        <f>(IF('[1]Statistics'!B34&lt;3,0,'[1]Statistics'!D34))</f>
        <v>7</v>
      </c>
      <c r="D35" s="28">
        <f>IF('[1]Statistics'!B34&lt;3,0,'[1]Statistics'!I34)</f>
        <v>70</v>
      </c>
      <c r="E35" s="29"/>
      <c r="F35" s="30">
        <f t="shared" si="0"/>
        <v>2886.489347079038</v>
      </c>
      <c r="G35" s="30">
        <f t="shared" si="1"/>
        <v>1105.2215789473682</v>
      </c>
      <c r="H35" s="30">
        <f t="shared" si="2"/>
        <v>4114.418828139578</v>
      </c>
      <c r="I35" s="31">
        <f t="shared" si="3"/>
        <v>8106.129754165984</v>
      </c>
    </row>
    <row r="36" spans="1:9" ht="12.75">
      <c r="A36" s="42" t="s">
        <v>36</v>
      </c>
      <c r="B36" s="43">
        <f>IF('[1]Statistics'!B35&lt;3,0,'[1]Statistics'!B35)</f>
        <v>0</v>
      </c>
      <c r="C36" s="43">
        <f>(IF('[1]Statistics'!B35&lt;3,0,'[1]Statistics'!D35))</f>
        <v>0</v>
      </c>
      <c r="D36" s="43">
        <f>IF('[1]Statistics'!B35&lt;3,0,'[1]Statistics'!I35)</f>
        <v>0</v>
      </c>
      <c r="E36" s="44"/>
      <c r="F36" s="45">
        <f t="shared" si="0"/>
        <v>0</v>
      </c>
      <c r="G36" s="45">
        <f t="shared" si="1"/>
        <v>0</v>
      </c>
      <c r="H36" s="45">
        <f t="shared" si="2"/>
        <v>0</v>
      </c>
      <c r="I36" s="46">
        <f t="shared" si="3"/>
        <v>0</v>
      </c>
    </row>
    <row r="37" spans="1:9" ht="12.75">
      <c r="A37" s="27" t="s">
        <v>37</v>
      </c>
      <c r="B37" s="28">
        <f>IF('[1]Statistics'!B36&lt;3,0,'[1]Statistics'!B36)</f>
        <v>4</v>
      </c>
      <c r="C37" s="28">
        <f>(IF('[1]Statistics'!B36&lt;3,0,'[1]Statistics'!D36))</f>
        <v>12</v>
      </c>
      <c r="D37" s="28">
        <f>IF('[1]Statistics'!B36&lt;3,0,'[1]Statistics'!I36)</f>
        <v>74</v>
      </c>
      <c r="E37" s="29"/>
      <c r="F37" s="30">
        <f t="shared" si="0"/>
        <v>3848.652462772051</v>
      </c>
      <c r="G37" s="30">
        <f t="shared" si="1"/>
        <v>1894.6655639097744</v>
      </c>
      <c r="H37" s="30">
        <f t="shared" si="2"/>
        <v>4349.52847546184</v>
      </c>
      <c r="I37" s="31">
        <f t="shared" si="3"/>
        <v>10092.846502143664</v>
      </c>
    </row>
    <row r="38" spans="1:9" ht="12.75">
      <c r="A38" s="27" t="s">
        <v>38</v>
      </c>
      <c r="B38" s="28">
        <f>IF('[1]Statistics'!B37&lt;3,0,'[1]Statistics'!B37)</f>
        <v>101</v>
      </c>
      <c r="C38" s="28">
        <f>(IF('[1]Statistics'!B37&lt;3,0,'[1]Statistics'!D37))</f>
        <v>279</v>
      </c>
      <c r="D38" s="28">
        <f>IF('[1]Statistics'!B37&lt;3,0,'[1]Statistics'!I37)</f>
        <v>758</v>
      </c>
      <c r="E38" s="29"/>
      <c r="F38" s="30">
        <f t="shared" si="0"/>
        <v>97178.47468499427</v>
      </c>
      <c r="G38" s="30">
        <f t="shared" si="1"/>
        <v>44050.974360902255</v>
      </c>
      <c r="H38" s="30">
        <f t="shared" si="2"/>
        <v>44553.27816756857</v>
      </c>
      <c r="I38" s="31">
        <f t="shared" si="3"/>
        <v>185782.72721346508</v>
      </c>
    </row>
    <row r="39" spans="1:9" ht="12.75">
      <c r="A39" s="22" t="s">
        <v>39</v>
      </c>
      <c r="B39" s="23">
        <f>IF('[1]Statistics'!B38&lt;3,0,'[1]Statistics'!B38)</f>
        <v>0</v>
      </c>
      <c r="C39" s="23">
        <f>(IF('[1]Statistics'!B38&lt;3,0,'[1]Statistics'!D38))</f>
        <v>0</v>
      </c>
      <c r="D39" s="23">
        <f>IF('[1]Statistics'!B38&lt;3,0,'[1]Statistics'!I38)</f>
        <v>0</v>
      </c>
      <c r="E39" s="24"/>
      <c r="F39" s="25">
        <f t="shared" si="0"/>
        <v>0</v>
      </c>
      <c r="G39" s="25">
        <f t="shared" si="1"/>
        <v>0</v>
      </c>
      <c r="H39" s="25">
        <f t="shared" si="2"/>
        <v>0</v>
      </c>
      <c r="I39" s="26">
        <f t="shared" si="3"/>
        <v>0</v>
      </c>
    </row>
    <row r="40" spans="1:9" ht="12.75">
      <c r="A40" s="27" t="s">
        <v>40</v>
      </c>
      <c r="B40" s="28">
        <f>IF('[1]Statistics'!B39&lt;3,0,'[1]Statistics'!B39)</f>
        <v>15</v>
      </c>
      <c r="C40" s="28">
        <f>(IF('[1]Statistics'!B39&lt;3,0,'[1]Statistics'!D39))</f>
        <v>39</v>
      </c>
      <c r="D40" s="28">
        <f>IF('[1]Statistics'!B39&lt;3,0,'[1]Statistics'!I39)</f>
        <v>86</v>
      </c>
      <c r="E40" s="29"/>
      <c r="F40" s="30">
        <f t="shared" si="0"/>
        <v>14432.446735395191</v>
      </c>
      <c r="G40" s="30">
        <f t="shared" si="1"/>
        <v>6157.6630827067665</v>
      </c>
      <c r="H40" s="30">
        <f t="shared" si="2"/>
        <v>5054.857417428625</v>
      </c>
      <c r="I40" s="31">
        <f t="shared" si="3"/>
        <v>25644.967235530585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839968.4000000003</v>
      </c>
      <c r="G42" s="51">
        <f>SUM(G7:G41)</f>
        <v>629976.3</v>
      </c>
      <c r="H42" s="51">
        <f>SUM(H7:H40)</f>
        <v>629976.3000000002</v>
      </c>
      <c r="I42" s="51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fitToHeight="1" fitToWidth="1" horizontalDpi="600" verticalDpi="600" orientation="landscape" scale="89" r:id="rId1"/>
  <headerFooter alignWithMargins="0">
    <oddFooter>&amp;C&amp;"Arial,Bold"&amp;11&amp;A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H7" sqref="H7"/>
    </sheetView>
  </sheetViews>
  <sheetFormatPr defaultColWidth="9.140625" defaultRowHeight="12.75"/>
  <cols>
    <col min="1" max="1" width="16.00390625" style="0" customWidth="1"/>
    <col min="2" max="4" width="17.7109375" style="0" customWidth="1"/>
    <col min="5" max="5" width="4.140625" style="0" customWidth="1"/>
    <col min="6" max="9" width="12.7109375" style="0" customWidth="1"/>
  </cols>
  <sheetData>
    <row r="1" spans="1:9" ht="12.75">
      <c r="A1" s="1" t="s">
        <v>0</v>
      </c>
      <c r="B1" s="2"/>
      <c r="C1" s="2"/>
      <c r="D1" s="2"/>
      <c r="E1" s="3"/>
      <c r="F1" s="2"/>
      <c r="G1" s="2"/>
      <c r="H1" s="2"/>
      <c r="I1" s="1"/>
    </row>
    <row r="2" spans="1:9" ht="12.75">
      <c r="A2" s="4">
        <v>2099921</v>
      </c>
      <c r="B2" s="2"/>
      <c r="C2" s="2"/>
      <c r="D2" s="2"/>
      <c r="E2" s="3"/>
      <c r="F2" s="2"/>
      <c r="G2" s="2"/>
      <c r="H2" s="2"/>
      <c r="I2" s="1"/>
    </row>
    <row r="3" spans="1:9" ht="12.75">
      <c r="A3" s="4"/>
      <c r="B3" s="107" t="s">
        <v>1</v>
      </c>
      <c r="C3" s="107"/>
      <c r="D3" s="107"/>
      <c r="E3" s="5"/>
      <c r="F3" s="2"/>
      <c r="G3" s="2"/>
      <c r="H3" s="2"/>
      <c r="I3" s="1"/>
    </row>
    <row r="4" spans="1:9" ht="13.5" thickBot="1">
      <c r="A4" s="2"/>
      <c r="B4" s="107" t="s">
        <v>2</v>
      </c>
      <c r="C4" s="107"/>
      <c r="D4" s="107"/>
      <c r="E4" s="5"/>
      <c r="F4" s="2"/>
      <c r="G4" s="2"/>
      <c r="H4" s="2"/>
      <c r="I4" s="1"/>
    </row>
    <row r="5" spans="1:9" ht="13.5" thickBot="1">
      <c r="A5" s="2"/>
      <c r="B5" s="6"/>
      <c r="C5" s="7"/>
      <c r="D5" s="2"/>
      <c r="E5" s="8"/>
      <c r="F5" s="9" t="s">
        <v>3</v>
      </c>
      <c r="G5" s="10" t="s">
        <v>4</v>
      </c>
      <c r="H5" s="11" t="s">
        <v>5</v>
      </c>
      <c r="I5" s="12"/>
    </row>
    <row r="6" spans="1:9" ht="13.5" thickBot="1">
      <c r="A6" s="13"/>
      <c r="B6" s="14" t="s">
        <v>3</v>
      </c>
      <c r="C6" s="15" t="s">
        <v>4</v>
      </c>
      <c r="D6" s="16" t="s">
        <v>5</v>
      </c>
      <c r="E6" s="17"/>
      <c r="F6" s="18">
        <v>0.6</v>
      </c>
      <c r="G6" s="19">
        <v>0.3</v>
      </c>
      <c r="H6" s="20">
        <v>0.1</v>
      </c>
      <c r="I6" s="21" t="s">
        <v>6</v>
      </c>
    </row>
    <row r="7" spans="1:9" ht="12.75">
      <c r="A7" s="22" t="s">
        <v>7</v>
      </c>
      <c r="B7" s="23">
        <f>IF('[1]Statistics'!B6&lt;3,0,'[1]Statistics'!B6)</f>
        <v>0</v>
      </c>
      <c r="C7" s="23">
        <f>(IF('[1]Statistics'!B6&lt;3,0,'[1]Statistics'!D6))</f>
        <v>0</v>
      </c>
      <c r="D7" s="23">
        <f>IF('[1]Statistics'!B6&lt;3,0,'[1]Statistics'!I6)</f>
        <v>0</v>
      </c>
      <c r="E7" s="24"/>
      <c r="F7" s="25">
        <f>(B7/$B$42)*$A$2*$F$6</f>
        <v>0</v>
      </c>
      <c r="G7" s="25">
        <f>(C7/$C$42)*$A$2*$G$6</f>
        <v>0</v>
      </c>
      <c r="H7" s="30">
        <f aca="true" t="shared" si="0" ref="H7:H40">(D7/$D$42)*$A$2*$H$6</f>
        <v>0</v>
      </c>
      <c r="I7" s="26">
        <f>SUM(F7:H7)</f>
        <v>0</v>
      </c>
    </row>
    <row r="8" spans="1:9" ht="12.75">
      <c r="A8" s="27" t="s">
        <v>8</v>
      </c>
      <c r="B8" s="28">
        <f>IF('[1]Statistics'!B7&lt;3,0,'[1]Statistics'!B7)</f>
        <v>4</v>
      </c>
      <c r="C8" s="28">
        <f>(IF('[1]Statistics'!B7&lt;3,0,'[1]Statistics'!D7))</f>
        <v>29</v>
      </c>
      <c r="D8" s="28">
        <f>IF('[1]Statistics'!B7&lt;3,0,'[1]Statistics'!I7)</f>
        <v>120</v>
      </c>
      <c r="E8" s="29"/>
      <c r="F8" s="30">
        <f aca="true" t="shared" si="1" ref="F8:F40">(B8/$B$42)*$A$2*$F$6</f>
        <v>5772.978694158076</v>
      </c>
      <c r="G8" s="30">
        <f aca="true" t="shared" si="2" ref="G8:G40">(C8/$C$42)*$A$2*$G$6</f>
        <v>4578.775112781955</v>
      </c>
      <c r="H8" s="30">
        <f t="shared" si="0"/>
        <v>2351.096473222616</v>
      </c>
      <c r="I8" s="31">
        <f aca="true" t="shared" si="3" ref="I8:I40">SUM(F8:H8)</f>
        <v>12702.850280162647</v>
      </c>
    </row>
    <row r="9" spans="1:9" ht="12.75">
      <c r="A9" s="27" t="s">
        <v>9</v>
      </c>
      <c r="B9" s="28">
        <f>IF('[1]Statistics'!B8&lt;3,0,'[1]Statistics'!B8)</f>
        <v>46</v>
      </c>
      <c r="C9" s="28">
        <f>(IF('[1]Statistics'!B8&lt;3,0,'[1]Statistics'!D8))</f>
        <v>194</v>
      </c>
      <c r="D9" s="28">
        <f>IF('[1]Statistics'!B8&lt;3,0,'[1]Statistics'!I8)</f>
        <v>551</v>
      </c>
      <c r="E9" s="29"/>
      <c r="F9" s="30">
        <f t="shared" si="1"/>
        <v>66389.25498281786</v>
      </c>
      <c r="G9" s="30">
        <f t="shared" si="2"/>
        <v>30630.426616541354</v>
      </c>
      <c r="H9" s="30">
        <f t="shared" si="0"/>
        <v>10795.451306213847</v>
      </c>
      <c r="I9" s="31">
        <f t="shared" si="3"/>
        <v>107815.13290557306</v>
      </c>
    </row>
    <row r="10" spans="1:9" ht="12.75">
      <c r="A10" s="27" t="s">
        <v>10</v>
      </c>
      <c r="B10" s="28">
        <f>IF('[1]Statistics'!B9&lt;3,0,'[1]Statistics'!B9)</f>
        <v>5</v>
      </c>
      <c r="C10" s="28">
        <f>(IF('[1]Statistics'!B9&lt;3,0,'[1]Statistics'!D9))</f>
        <v>19</v>
      </c>
      <c r="D10" s="28">
        <f>IF('[1]Statistics'!B9&lt;3,0,'[1]Statistics'!I9)</f>
        <v>52</v>
      </c>
      <c r="E10" s="29"/>
      <c r="F10" s="30">
        <f t="shared" si="1"/>
        <v>7216.223367697594</v>
      </c>
      <c r="G10" s="30">
        <f t="shared" si="2"/>
        <v>2999.887142857143</v>
      </c>
      <c r="H10" s="30">
        <f t="shared" si="0"/>
        <v>1018.8084717298003</v>
      </c>
      <c r="I10" s="31">
        <f t="shared" si="3"/>
        <v>11234.918982284536</v>
      </c>
    </row>
    <row r="11" spans="1:9" ht="12.75">
      <c r="A11" s="32" t="s">
        <v>11</v>
      </c>
      <c r="B11" s="33">
        <f>IF('[1]Statistics'!B10&lt;3,0,'[1]Statistics'!B10)</f>
        <v>4</v>
      </c>
      <c r="C11" s="33">
        <f>(IF('[1]Statistics'!B10&lt;3,0,'[1]Statistics'!D10))</f>
        <v>21</v>
      </c>
      <c r="D11" s="33">
        <f>IF('[1]Statistics'!B10&lt;3,0,'[1]Statistics'!I10)</f>
        <v>34</v>
      </c>
      <c r="E11" s="34"/>
      <c r="F11" s="35">
        <f t="shared" si="1"/>
        <v>5772.978694158076</v>
      </c>
      <c r="G11" s="35">
        <f t="shared" si="2"/>
        <v>3315.6647368421054</v>
      </c>
      <c r="H11" s="35">
        <f t="shared" si="0"/>
        <v>666.144000746408</v>
      </c>
      <c r="I11" s="36">
        <f t="shared" si="3"/>
        <v>9754.78743174659</v>
      </c>
    </row>
    <row r="12" spans="1:9" ht="12.75">
      <c r="A12" s="27" t="s">
        <v>12</v>
      </c>
      <c r="B12" s="28">
        <f>IF('[1]Statistics'!B11&lt;3,0,'[1]Statistics'!B11)</f>
        <v>6</v>
      </c>
      <c r="C12" s="28">
        <f>(IF('[1]Statistics'!B11&lt;3,0,'[1]Statistics'!D11))</f>
        <v>36</v>
      </c>
      <c r="D12" s="28">
        <f>IF('[1]Statistics'!B11&lt;3,0,'[1]Statistics'!I11)</f>
        <v>133</v>
      </c>
      <c r="E12" s="29"/>
      <c r="F12" s="30">
        <f t="shared" si="1"/>
        <v>8659.468041237113</v>
      </c>
      <c r="G12" s="30">
        <f t="shared" si="2"/>
        <v>5683.996691729323</v>
      </c>
      <c r="H12" s="30">
        <f t="shared" si="0"/>
        <v>2605.7985911550663</v>
      </c>
      <c r="I12" s="31">
        <f t="shared" si="3"/>
        <v>16949.263324121504</v>
      </c>
    </row>
    <row r="13" spans="1:9" ht="12.75">
      <c r="A13" s="22" t="s">
        <v>13</v>
      </c>
      <c r="B13" s="23">
        <f>IF('[1]Statistics'!B12&lt;3,0,'[1]Statistics'!B12)</f>
        <v>0</v>
      </c>
      <c r="C13" s="23">
        <f>(IF('[1]Statistics'!B12&lt;3,0,'[1]Statistics'!D12))</f>
        <v>0</v>
      </c>
      <c r="D13" s="23">
        <f>IF('[1]Statistics'!B12&lt;3,0,'[1]Statistics'!I12)</f>
        <v>0</v>
      </c>
      <c r="E13" s="24"/>
      <c r="F13" s="25">
        <f t="shared" si="1"/>
        <v>0</v>
      </c>
      <c r="G13" s="25">
        <f t="shared" si="2"/>
        <v>0</v>
      </c>
      <c r="H13" s="25">
        <f t="shared" si="0"/>
        <v>0</v>
      </c>
      <c r="I13" s="26">
        <f t="shared" si="3"/>
        <v>0</v>
      </c>
    </row>
    <row r="14" spans="1:9" ht="12.75">
      <c r="A14" s="37" t="s">
        <v>14</v>
      </c>
      <c r="B14" s="38">
        <f>IF('[1]Statistics'!B13&lt;3,0,'[1]Statistics'!B13)</f>
        <v>0</v>
      </c>
      <c r="C14" s="38">
        <f>(IF('[1]Statistics'!B13&lt;3,0,'[1]Statistics'!D13))</f>
        <v>0</v>
      </c>
      <c r="D14" s="38">
        <f>IF('[1]Statistics'!B13&lt;3,0,'[1]Statistics'!I13)</f>
        <v>0</v>
      </c>
      <c r="E14" s="39"/>
      <c r="F14" s="40">
        <f t="shared" si="1"/>
        <v>0</v>
      </c>
      <c r="G14" s="40">
        <f t="shared" si="2"/>
        <v>0</v>
      </c>
      <c r="H14" s="40">
        <f t="shared" si="0"/>
        <v>0</v>
      </c>
      <c r="I14" s="41">
        <f t="shared" si="3"/>
        <v>0</v>
      </c>
    </row>
    <row r="15" spans="1:9" ht="12.75">
      <c r="A15" s="27" t="s">
        <v>15</v>
      </c>
      <c r="B15" s="28">
        <f>IF('[1]Statistics'!B14&lt;3,0,'[1]Statistics'!B14)</f>
        <v>15</v>
      </c>
      <c r="C15" s="28">
        <f>(IF('[1]Statistics'!B14&lt;3,0,'[1]Statistics'!D14))</f>
        <v>52</v>
      </c>
      <c r="D15" s="28">
        <f>IF('[1]Statistics'!B14&lt;3,0,'[1]Statistics'!I14)</f>
        <v>183</v>
      </c>
      <c r="E15" s="29"/>
      <c r="F15" s="30">
        <f t="shared" si="1"/>
        <v>21648.670103092787</v>
      </c>
      <c r="G15" s="30">
        <f t="shared" si="2"/>
        <v>8210.21744360902</v>
      </c>
      <c r="H15" s="30">
        <f t="shared" si="0"/>
        <v>3585.4221216644896</v>
      </c>
      <c r="I15" s="31">
        <f t="shared" si="3"/>
        <v>33444.309668366295</v>
      </c>
    </row>
    <row r="16" spans="1:9" ht="12.75">
      <c r="A16" s="32" t="s">
        <v>16</v>
      </c>
      <c r="B16" s="33">
        <f>IF('[1]Statistics'!B15&lt;3,0,'[1]Statistics'!B15)</f>
        <v>10</v>
      </c>
      <c r="C16" s="33">
        <f>(IF('[1]Statistics'!B15&lt;3,0,'[1]Statistics'!D15))</f>
        <v>56</v>
      </c>
      <c r="D16" s="33">
        <f>IF('[1]Statistics'!B15&lt;3,0,'[1]Statistics'!I15)</f>
        <v>546</v>
      </c>
      <c r="E16" s="34"/>
      <c r="F16" s="35">
        <f t="shared" si="1"/>
        <v>14432.446735395188</v>
      </c>
      <c r="G16" s="35">
        <f t="shared" si="2"/>
        <v>8841.772631578946</v>
      </c>
      <c r="H16" s="35">
        <f t="shared" si="0"/>
        <v>10697.488953162905</v>
      </c>
      <c r="I16" s="36">
        <f t="shared" si="3"/>
        <v>33971.70832013704</v>
      </c>
    </row>
    <row r="17" spans="1:9" ht="12.75">
      <c r="A17" s="22" t="s">
        <v>17</v>
      </c>
      <c r="B17" s="23">
        <f>IF('[1]Statistics'!B16&lt;3,0,'[1]Statistics'!B16)</f>
        <v>0</v>
      </c>
      <c r="C17" s="23">
        <f>(IF('[1]Statistics'!B16&lt;3,0,'[1]Statistics'!D16))</f>
        <v>0</v>
      </c>
      <c r="D17" s="23">
        <f>IF('[1]Statistics'!B16&lt;3,0,'[1]Statistics'!I16)</f>
        <v>0</v>
      </c>
      <c r="E17" s="24"/>
      <c r="F17" s="25">
        <f t="shared" si="1"/>
        <v>0</v>
      </c>
      <c r="G17" s="25">
        <f t="shared" si="2"/>
        <v>0</v>
      </c>
      <c r="H17" s="25">
        <f t="shared" si="0"/>
        <v>0</v>
      </c>
      <c r="I17" s="26">
        <f t="shared" si="3"/>
        <v>0</v>
      </c>
    </row>
    <row r="18" spans="1:9" ht="12.75">
      <c r="A18" s="22" t="s">
        <v>18</v>
      </c>
      <c r="B18" s="23">
        <f>IF('[1]Statistics'!B17&lt;3,0,'[1]Statistics'!B17)</f>
        <v>0</v>
      </c>
      <c r="C18" s="23">
        <f>(IF('[1]Statistics'!B17&lt;3,0,'[1]Statistics'!D17))</f>
        <v>0</v>
      </c>
      <c r="D18" s="23">
        <f>IF('[1]Statistics'!B17&lt;3,0,'[1]Statistics'!I17)</f>
        <v>0</v>
      </c>
      <c r="E18" s="24"/>
      <c r="F18" s="25">
        <f t="shared" si="1"/>
        <v>0</v>
      </c>
      <c r="G18" s="25">
        <f t="shared" si="2"/>
        <v>0</v>
      </c>
      <c r="H18" s="25">
        <f t="shared" si="0"/>
        <v>0</v>
      </c>
      <c r="I18" s="26">
        <f t="shared" si="3"/>
        <v>0</v>
      </c>
    </row>
    <row r="19" spans="1:9" ht="12.75">
      <c r="A19" s="22" t="s">
        <v>19</v>
      </c>
      <c r="B19" s="23">
        <f>IF('[1]Statistics'!B18&lt;3,0,'[1]Statistics'!B18)</f>
        <v>0</v>
      </c>
      <c r="C19" s="23">
        <f>(IF('[1]Statistics'!B18&lt;3,0,'[1]Statistics'!D18))</f>
        <v>0</v>
      </c>
      <c r="D19" s="23">
        <f>IF('[1]Statistics'!B18&lt;3,0,'[1]Statistics'!I18)</f>
        <v>0</v>
      </c>
      <c r="E19" s="24"/>
      <c r="F19" s="25">
        <f t="shared" si="1"/>
        <v>0</v>
      </c>
      <c r="G19" s="25">
        <f t="shared" si="2"/>
        <v>0</v>
      </c>
      <c r="H19" s="25">
        <f t="shared" si="0"/>
        <v>0</v>
      </c>
      <c r="I19" s="26">
        <f t="shared" si="3"/>
        <v>0</v>
      </c>
    </row>
    <row r="20" spans="1:9" ht="12.75">
      <c r="A20" s="27" t="s">
        <v>20</v>
      </c>
      <c r="B20" s="28">
        <f>IF('[1]Statistics'!B19&lt;3,0,'[1]Statistics'!B19)</f>
        <v>31</v>
      </c>
      <c r="C20" s="28">
        <f>(IF('[1]Statistics'!B19&lt;3,0,'[1]Statistics'!D19))</f>
        <v>126</v>
      </c>
      <c r="D20" s="28">
        <f>IF('[1]Statistics'!B19&lt;3,0,'[1]Statistics'!I19)</f>
        <v>394</v>
      </c>
      <c r="E20" s="29"/>
      <c r="F20" s="30">
        <f t="shared" si="1"/>
        <v>44740.58487972508</v>
      </c>
      <c r="G20" s="30">
        <f t="shared" si="2"/>
        <v>19893.98842105263</v>
      </c>
      <c r="H20" s="30">
        <f t="shared" si="0"/>
        <v>7719.433420414257</v>
      </c>
      <c r="I20" s="31">
        <f t="shared" si="3"/>
        <v>72354.00672119197</v>
      </c>
    </row>
    <row r="21" spans="1:9" ht="12.75">
      <c r="A21" s="32" t="s">
        <v>21</v>
      </c>
      <c r="B21" s="33">
        <f>IF('[1]Statistics'!B20&lt;3,0,'[1]Statistics'!B20)</f>
        <v>3</v>
      </c>
      <c r="C21" s="33">
        <f>(IF('[1]Statistics'!B20&lt;3,0,'[1]Statistics'!D20))</f>
        <v>8</v>
      </c>
      <c r="D21" s="33">
        <f>IF('[1]Statistics'!B20&lt;3,0,'[1]Statistics'!I20)</f>
        <v>34</v>
      </c>
      <c r="E21" s="34"/>
      <c r="F21" s="35">
        <f t="shared" si="1"/>
        <v>4329.734020618556</v>
      </c>
      <c r="G21" s="35">
        <f t="shared" si="2"/>
        <v>1263.1103759398495</v>
      </c>
      <c r="H21" s="35">
        <f t="shared" si="0"/>
        <v>666.144000746408</v>
      </c>
      <c r="I21" s="36">
        <f t="shared" si="3"/>
        <v>6258.988397304814</v>
      </c>
    </row>
    <row r="22" spans="1:9" ht="12.75">
      <c r="A22" s="27" t="s">
        <v>22</v>
      </c>
      <c r="B22" s="28">
        <f>IF('[1]Statistics'!B21&lt;3,0,'[1]Statistics'!B21)</f>
        <v>8</v>
      </c>
      <c r="C22" s="28">
        <f>(IF('[1]Statistics'!B21&lt;3,0,'[1]Statistics'!D21))</f>
        <v>51</v>
      </c>
      <c r="D22" s="28">
        <f>IF('[1]Statistics'!B21&lt;3,0,'[1]Statistics'!I21)</f>
        <v>71</v>
      </c>
      <c r="E22" s="29"/>
      <c r="F22" s="30">
        <f t="shared" si="1"/>
        <v>11545.957388316152</v>
      </c>
      <c r="G22" s="30">
        <f t="shared" si="2"/>
        <v>8052.328646616542</v>
      </c>
      <c r="H22" s="30">
        <f t="shared" si="0"/>
        <v>1391.0654133233813</v>
      </c>
      <c r="I22" s="31">
        <f t="shared" si="3"/>
        <v>20989.351448256075</v>
      </c>
    </row>
    <row r="23" spans="1:9" ht="12.75">
      <c r="A23" s="27" t="s">
        <v>23</v>
      </c>
      <c r="B23" s="28">
        <f>IF('[1]Statistics'!B22&lt;3,0,'[1]Statistics'!B22)</f>
        <v>4</v>
      </c>
      <c r="C23" s="28">
        <f>(IF('[1]Statistics'!B22&lt;3,0,'[1]Statistics'!D22))</f>
        <v>21</v>
      </c>
      <c r="D23" s="28">
        <f>IF('[1]Statistics'!B22&lt;3,0,'[1]Statistics'!I22)</f>
        <v>63</v>
      </c>
      <c r="E23" s="29"/>
      <c r="F23" s="30">
        <f t="shared" si="1"/>
        <v>5772.978694158076</v>
      </c>
      <c r="G23" s="30">
        <f t="shared" si="2"/>
        <v>3315.6647368421054</v>
      </c>
      <c r="H23" s="30">
        <f t="shared" si="0"/>
        <v>1234.3256484418735</v>
      </c>
      <c r="I23" s="31">
        <f t="shared" si="3"/>
        <v>10322.969079442057</v>
      </c>
    </row>
    <row r="24" spans="1:9" ht="12.75">
      <c r="A24" s="37" t="s">
        <v>24</v>
      </c>
      <c r="B24" s="38">
        <f>IF('[1]Statistics'!B23&lt;3,0,'[1]Statistics'!B23)</f>
        <v>0</v>
      </c>
      <c r="C24" s="38">
        <f>(IF('[1]Statistics'!B23&lt;3,0,'[1]Statistics'!D23))</f>
        <v>0</v>
      </c>
      <c r="D24" s="38">
        <f>IF('[1]Statistics'!B23&lt;3,0,'[1]Statistics'!I23)</f>
        <v>0</v>
      </c>
      <c r="E24" s="39"/>
      <c r="F24" s="40">
        <f t="shared" si="1"/>
        <v>0</v>
      </c>
      <c r="G24" s="40">
        <f t="shared" si="2"/>
        <v>0</v>
      </c>
      <c r="H24" s="40">
        <f t="shared" si="0"/>
        <v>0</v>
      </c>
      <c r="I24" s="41">
        <f t="shared" si="3"/>
        <v>0</v>
      </c>
    </row>
    <row r="25" spans="1:9" ht="12.75">
      <c r="A25" s="27" t="s">
        <v>25</v>
      </c>
      <c r="B25" s="28">
        <f>IF('[1]Statistics'!B24&lt;3,0,'[1]Statistics'!B24)</f>
        <v>61</v>
      </c>
      <c r="C25" s="28">
        <f>(IF('[1]Statistics'!B24&lt;3,0,'[1]Statistics'!D24))</f>
        <v>248</v>
      </c>
      <c r="D25" s="28">
        <f>IF('[1]Statistics'!B24&lt;3,0,'[1]Statistics'!I24)</f>
        <v>1294</v>
      </c>
      <c r="E25" s="29"/>
      <c r="F25" s="30">
        <f t="shared" si="1"/>
        <v>88037.92508591064</v>
      </c>
      <c r="G25" s="30">
        <f t="shared" si="2"/>
        <v>39156.42165413534</v>
      </c>
      <c r="H25" s="30">
        <f t="shared" si="0"/>
        <v>25352.65696958388</v>
      </c>
      <c r="I25" s="31">
        <f t="shared" si="3"/>
        <v>152547.00370962985</v>
      </c>
    </row>
    <row r="26" spans="1:9" ht="12.75">
      <c r="A26" s="32" t="s">
        <v>26</v>
      </c>
      <c r="B26" s="33">
        <f>IF('[1]Statistics'!B25&lt;3,0,'[1]Statistics'!B25)</f>
        <v>14</v>
      </c>
      <c r="C26" s="33">
        <f>(IF('[1]Statistics'!B25&lt;3,0,'[1]Statistics'!D25))</f>
        <v>31</v>
      </c>
      <c r="D26" s="33">
        <f>IF('[1]Statistics'!B25&lt;3,0,'[1]Statistics'!I25)</f>
        <v>105</v>
      </c>
      <c r="E26" s="34"/>
      <c r="F26" s="35">
        <f t="shared" si="1"/>
        <v>20205.42542955326</v>
      </c>
      <c r="G26" s="35">
        <f t="shared" si="2"/>
        <v>4894.552706766917</v>
      </c>
      <c r="H26" s="35">
        <f t="shared" si="0"/>
        <v>2057.2094140697895</v>
      </c>
      <c r="I26" s="36">
        <f t="shared" si="3"/>
        <v>27157.187550389965</v>
      </c>
    </row>
    <row r="27" spans="1:9" ht="12.75">
      <c r="A27" s="27" t="s">
        <v>27</v>
      </c>
      <c r="B27" s="28">
        <f>IF('[1]Statistics'!B26&lt;3,0,'[1]Statistics'!B26)</f>
        <v>8</v>
      </c>
      <c r="C27" s="28">
        <f>(IF('[1]Statistics'!B26&lt;3,0,'[1]Statistics'!D26))</f>
        <v>41</v>
      </c>
      <c r="D27" s="28">
        <f>IF('[1]Statistics'!B26&lt;3,0,'[1]Statistics'!I26)</f>
        <v>146</v>
      </c>
      <c r="E27" s="29"/>
      <c r="F27" s="30">
        <f t="shared" si="1"/>
        <v>11545.957388316152</v>
      </c>
      <c r="G27" s="30">
        <f t="shared" si="2"/>
        <v>6473.44067669173</v>
      </c>
      <c r="H27" s="30">
        <f t="shared" si="0"/>
        <v>2860.500709087517</v>
      </c>
      <c r="I27" s="31">
        <f t="shared" si="3"/>
        <v>20879.898774095396</v>
      </c>
    </row>
    <row r="28" spans="1:9" ht="12.75">
      <c r="A28" s="27" t="s">
        <v>28</v>
      </c>
      <c r="B28" s="28">
        <f>IF('[1]Statistics'!B27&lt;3,0,'[1]Statistics'!B27)</f>
        <v>3</v>
      </c>
      <c r="C28" s="28">
        <f>(IF('[1]Statistics'!B27&lt;3,0,'[1]Statistics'!D27))</f>
        <v>12</v>
      </c>
      <c r="D28" s="28">
        <f>IF('[1]Statistics'!B27&lt;3,0,'[1]Statistics'!I27)</f>
        <v>9</v>
      </c>
      <c r="E28" s="29"/>
      <c r="F28" s="30">
        <f t="shared" si="1"/>
        <v>4329.734020618556</v>
      </c>
      <c r="G28" s="30">
        <f t="shared" si="2"/>
        <v>1894.6655639097744</v>
      </c>
      <c r="H28" s="30">
        <f t="shared" si="0"/>
        <v>176.33223549169622</v>
      </c>
      <c r="I28" s="31">
        <f t="shared" si="3"/>
        <v>6400.731820020027</v>
      </c>
    </row>
    <row r="29" spans="1:9" ht="12.75">
      <c r="A29" s="27" t="s">
        <v>29</v>
      </c>
      <c r="B29" s="28">
        <f>IF('[1]Statistics'!B28&lt;3,0,'[1]Statistics'!B28)</f>
        <v>52</v>
      </c>
      <c r="C29" s="28">
        <f>(IF('[1]Statistics'!B28&lt;3,0,'[1]Statistics'!D28))</f>
        <v>271</v>
      </c>
      <c r="D29" s="28">
        <f>IF('[1]Statistics'!B28&lt;3,0,'[1]Statistics'!I28)</f>
        <v>353</v>
      </c>
      <c r="E29" s="29"/>
      <c r="F29" s="30">
        <f t="shared" si="1"/>
        <v>75048.72302405498</v>
      </c>
      <c r="G29" s="30">
        <f t="shared" si="2"/>
        <v>42787.86398496241</v>
      </c>
      <c r="H29" s="30">
        <f t="shared" si="0"/>
        <v>6916.14212539653</v>
      </c>
      <c r="I29" s="31">
        <f t="shared" si="3"/>
        <v>124752.72913441391</v>
      </c>
    </row>
    <row r="30" spans="1:9" ht="12.75">
      <c r="A30" s="22" t="s">
        <v>30</v>
      </c>
      <c r="B30" s="23">
        <f>IF('[1]Statistics'!B29&lt;3,0,'[1]Statistics'!B29)</f>
        <v>0</v>
      </c>
      <c r="C30" s="23">
        <f>(IF('[1]Statistics'!B29&lt;3,0,'[1]Statistics'!D29))</f>
        <v>0</v>
      </c>
      <c r="D30" s="23">
        <f>IF('[1]Statistics'!B29&lt;3,0,'[1]Statistics'!I29)</f>
        <v>0</v>
      </c>
      <c r="E30" s="24"/>
      <c r="F30" s="25">
        <f t="shared" si="1"/>
        <v>0</v>
      </c>
      <c r="G30" s="25">
        <f t="shared" si="2"/>
        <v>0</v>
      </c>
      <c r="H30" s="25">
        <f t="shared" si="0"/>
        <v>0</v>
      </c>
      <c r="I30" s="26">
        <f t="shared" si="3"/>
        <v>0</v>
      </c>
    </row>
    <row r="31" spans="1:9" ht="12.75">
      <c r="A31" s="32" t="s">
        <v>31</v>
      </c>
      <c r="B31" s="33">
        <f>IF('[1]Statistics'!B30&lt;3,0,'[1]Statistics'!B30)</f>
        <v>460</v>
      </c>
      <c r="C31" s="33">
        <f>(IF('[1]Statistics'!B30&lt;3,0,'[1]Statistics'!D30))</f>
        <v>2377</v>
      </c>
      <c r="D31" s="33">
        <f>IF('[1]Statistics'!B30&lt;3,0,'[1]Statistics'!I30)</f>
        <v>5416</v>
      </c>
      <c r="E31" s="34"/>
      <c r="F31" s="35">
        <f t="shared" si="1"/>
        <v>663892.5498281787</v>
      </c>
      <c r="G31" s="35">
        <f t="shared" si="2"/>
        <v>375301.67045112787</v>
      </c>
      <c r="H31" s="35">
        <f t="shared" si="0"/>
        <v>106112.82082478076</v>
      </c>
      <c r="I31" s="36">
        <f t="shared" si="3"/>
        <v>1145307.0411040874</v>
      </c>
    </row>
    <row r="32" spans="1:9" ht="12.75">
      <c r="A32" s="27" t="s">
        <v>32</v>
      </c>
      <c r="B32" s="28">
        <f>IF('[1]Statistics'!B31&lt;3,0,'[1]Statistics'!B31)</f>
        <v>3</v>
      </c>
      <c r="C32" s="28">
        <f>(IF('[1]Statistics'!B31&lt;3,0,'[1]Statistics'!D31))</f>
        <v>20</v>
      </c>
      <c r="D32" s="28">
        <f>IF('[1]Statistics'!B31&lt;3,0,'[1]Statistics'!I31)</f>
        <v>41</v>
      </c>
      <c r="E32" s="29"/>
      <c r="F32" s="30">
        <f t="shared" si="1"/>
        <v>4329.734020618556</v>
      </c>
      <c r="G32" s="30">
        <f t="shared" si="2"/>
        <v>3157.7759398496237</v>
      </c>
      <c r="H32" s="30">
        <f t="shared" si="0"/>
        <v>803.2912950177272</v>
      </c>
      <c r="I32" s="31">
        <f t="shared" si="3"/>
        <v>8290.801255485907</v>
      </c>
    </row>
    <row r="33" spans="1:9" ht="12.75">
      <c r="A33" s="27" t="s">
        <v>33</v>
      </c>
      <c r="B33" s="28">
        <f>IF('[1]Statistics'!B32&lt;3,0,'[1]Statistics'!B32)</f>
        <v>4</v>
      </c>
      <c r="C33" s="28">
        <f>(IF('[1]Statistics'!B32&lt;3,0,'[1]Statistics'!D32))</f>
        <v>8</v>
      </c>
      <c r="D33" s="28">
        <f>IF('[1]Statistics'!B32&lt;3,0,'[1]Statistics'!I32)</f>
        <v>73</v>
      </c>
      <c r="E33" s="29"/>
      <c r="F33" s="30">
        <f t="shared" si="1"/>
        <v>5772.978694158076</v>
      </c>
      <c r="G33" s="30">
        <f t="shared" si="2"/>
        <v>1263.1103759398495</v>
      </c>
      <c r="H33" s="30">
        <f t="shared" si="0"/>
        <v>1430.2503545437585</v>
      </c>
      <c r="I33" s="31">
        <f t="shared" si="3"/>
        <v>8466.339424641683</v>
      </c>
    </row>
    <row r="34" spans="1:9" ht="12.75">
      <c r="A34" s="27" t="s">
        <v>34</v>
      </c>
      <c r="B34" s="28">
        <f>IF('[1]Statistics'!B33&lt;3,0,'[1]Statistics'!B33)</f>
        <v>9</v>
      </c>
      <c r="C34" s="28">
        <f>(IF('[1]Statistics'!B33&lt;3,0,'[1]Statistics'!D33))</f>
        <v>32</v>
      </c>
      <c r="D34" s="28">
        <f>IF('[1]Statistics'!B33&lt;3,0,'[1]Statistics'!I33)</f>
        <v>112</v>
      </c>
      <c r="E34" s="29"/>
      <c r="F34" s="30">
        <f t="shared" si="1"/>
        <v>12989.202061855669</v>
      </c>
      <c r="G34" s="30">
        <f t="shared" si="2"/>
        <v>5052.441503759398</v>
      </c>
      <c r="H34" s="30">
        <f t="shared" si="0"/>
        <v>2194.3567083411085</v>
      </c>
      <c r="I34" s="31">
        <f t="shared" si="3"/>
        <v>20236.000273956175</v>
      </c>
    </row>
    <row r="35" spans="1:9" ht="12.75">
      <c r="A35" s="27" t="s">
        <v>35</v>
      </c>
      <c r="B35" s="28">
        <f>IF('[1]Statistics'!B34&lt;3,0,'[1]Statistics'!B34)</f>
        <v>3</v>
      </c>
      <c r="C35" s="28">
        <f>(IF('[1]Statistics'!B34&lt;3,0,'[1]Statistics'!D34))</f>
        <v>7</v>
      </c>
      <c r="D35" s="28">
        <f>IF('[1]Statistics'!B34&lt;3,0,'[1]Statistics'!I34)</f>
        <v>70</v>
      </c>
      <c r="E35" s="29"/>
      <c r="F35" s="30">
        <f t="shared" si="1"/>
        <v>4329.734020618556</v>
      </c>
      <c r="G35" s="30">
        <f t="shared" si="2"/>
        <v>1105.2215789473682</v>
      </c>
      <c r="H35" s="30">
        <f t="shared" si="0"/>
        <v>1371.4729427131929</v>
      </c>
      <c r="I35" s="31">
        <f t="shared" si="3"/>
        <v>6806.428542279118</v>
      </c>
    </row>
    <row r="36" spans="1:9" ht="12.75">
      <c r="A36" s="42" t="s">
        <v>36</v>
      </c>
      <c r="B36" s="43">
        <f>IF('[1]Statistics'!B35&lt;3,0,'[1]Statistics'!B35)</f>
        <v>0</v>
      </c>
      <c r="C36" s="43">
        <f>(IF('[1]Statistics'!B35&lt;3,0,'[1]Statistics'!D35))</f>
        <v>0</v>
      </c>
      <c r="D36" s="43">
        <f>IF('[1]Statistics'!B35&lt;3,0,'[1]Statistics'!I35)</f>
        <v>0</v>
      </c>
      <c r="E36" s="44"/>
      <c r="F36" s="45">
        <f t="shared" si="1"/>
        <v>0</v>
      </c>
      <c r="G36" s="45">
        <f t="shared" si="2"/>
        <v>0</v>
      </c>
      <c r="H36" s="45">
        <f t="shared" si="0"/>
        <v>0</v>
      </c>
      <c r="I36" s="46">
        <f t="shared" si="3"/>
        <v>0</v>
      </c>
    </row>
    <row r="37" spans="1:9" ht="12.75">
      <c r="A37" s="27" t="s">
        <v>37</v>
      </c>
      <c r="B37" s="28">
        <f>IF('[1]Statistics'!B36&lt;3,0,'[1]Statistics'!B36)</f>
        <v>4</v>
      </c>
      <c r="C37" s="28">
        <f>(IF('[1]Statistics'!B36&lt;3,0,'[1]Statistics'!D36))</f>
        <v>12</v>
      </c>
      <c r="D37" s="28">
        <f>IF('[1]Statistics'!B36&lt;3,0,'[1]Statistics'!I36)</f>
        <v>74</v>
      </c>
      <c r="E37" s="29"/>
      <c r="F37" s="30">
        <f t="shared" si="1"/>
        <v>5772.978694158076</v>
      </c>
      <c r="G37" s="30">
        <f t="shared" si="2"/>
        <v>1894.6655639097744</v>
      </c>
      <c r="H37" s="30">
        <f t="shared" si="0"/>
        <v>1449.8428251539467</v>
      </c>
      <c r="I37" s="31">
        <f t="shared" si="3"/>
        <v>9117.487083221797</v>
      </c>
    </row>
    <row r="38" spans="1:9" ht="12.75">
      <c r="A38" s="27" t="s">
        <v>38</v>
      </c>
      <c r="B38" s="28">
        <f>IF('[1]Statistics'!B37&lt;3,0,'[1]Statistics'!B37)</f>
        <v>101</v>
      </c>
      <c r="C38" s="28">
        <f>(IF('[1]Statistics'!B37&lt;3,0,'[1]Statistics'!D37))</f>
        <v>279</v>
      </c>
      <c r="D38" s="28">
        <f>IF('[1]Statistics'!B37&lt;3,0,'[1]Statistics'!I37)</f>
        <v>758</v>
      </c>
      <c r="E38" s="29"/>
      <c r="F38" s="30">
        <f t="shared" si="1"/>
        <v>145767.7120274914</v>
      </c>
      <c r="G38" s="30">
        <f t="shared" si="2"/>
        <v>44050.974360902255</v>
      </c>
      <c r="H38" s="30">
        <f t="shared" si="0"/>
        <v>14851.092722522859</v>
      </c>
      <c r="I38" s="31">
        <f t="shared" si="3"/>
        <v>204669.77911091648</v>
      </c>
    </row>
    <row r="39" spans="1:9" ht="12.75">
      <c r="A39" s="22" t="s">
        <v>39</v>
      </c>
      <c r="B39" s="23">
        <f>IF('[1]Statistics'!B38&lt;3,0,'[1]Statistics'!B38)</f>
        <v>0</v>
      </c>
      <c r="C39" s="23">
        <f>(IF('[1]Statistics'!B38&lt;3,0,'[1]Statistics'!D38))</f>
        <v>0</v>
      </c>
      <c r="D39" s="23">
        <f>IF('[1]Statistics'!B38&lt;3,0,'[1]Statistics'!I38)</f>
        <v>0</v>
      </c>
      <c r="E39" s="24"/>
      <c r="F39" s="25">
        <f t="shared" si="1"/>
        <v>0</v>
      </c>
      <c r="G39" s="25">
        <f t="shared" si="2"/>
        <v>0</v>
      </c>
      <c r="H39" s="25">
        <f t="shared" si="0"/>
        <v>0</v>
      </c>
      <c r="I39" s="26">
        <f t="shared" si="3"/>
        <v>0</v>
      </c>
    </row>
    <row r="40" spans="1:9" ht="12.75">
      <c r="A40" s="27" t="s">
        <v>40</v>
      </c>
      <c r="B40" s="28">
        <f>IF('[1]Statistics'!B39&lt;3,0,'[1]Statistics'!B39)</f>
        <v>15</v>
      </c>
      <c r="C40" s="28">
        <f>(IF('[1]Statistics'!B39&lt;3,0,'[1]Statistics'!D39))</f>
        <v>39</v>
      </c>
      <c r="D40" s="28">
        <f>IF('[1]Statistics'!B39&lt;3,0,'[1]Statistics'!I39)</f>
        <v>86</v>
      </c>
      <c r="E40" s="29"/>
      <c r="F40" s="30">
        <f t="shared" si="1"/>
        <v>21648.670103092787</v>
      </c>
      <c r="G40" s="30">
        <f t="shared" si="2"/>
        <v>6157.6630827067665</v>
      </c>
      <c r="H40" s="30">
        <f t="shared" si="0"/>
        <v>1684.9524724762084</v>
      </c>
      <c r="I40" s="31">
        <f t="shared" si="3"/>
        <v>29491.285658275763</v>
      </c>
    </row>
    <row r="41" spans="1:9" ht="13.5" thickBot="1">
      <c r="A41" s="22"/>
      <c r="B41" s="23"/>
      <c r="C41" s="23"/>
      <c r="D41" s="23"/>
      <c r="E41" s="24"/>
      <c r="F41" s="25"/>
      <c r="G41" s="25"/>
      <c r="H41" s="25"/>
      <c r="I41" s="47"/>
    </row>
    <row r="42" spans="1:9" ht="13.5" thickBot="1">
      <c r="A42" s="48" t="s">
        <v>6</v>
      </c>
      <c r="B42" s="49">
        <f>SUM(B7:B41)</f>
        <v>873</v>
      </c>
      <c r="C42" s="49">
        <f>SUM(C7:C41)</f>
        <v>3990</v>
      </c>
      <c r="D42" s="49">
        <f>SUM(D7:D41)</f>
        <v>10718</v>
      </c>
      <c r="E42" s="50"/>
      <c r="F42" s="51">
        <f>SUM(F7:F41)</f>
        <v>1259952.5999999999</v>
      </c>
      <c r="G42" s="51">
        <f>SUM(G7:G41)</f>
        <v>629976.3</v>
      </c>
      <c r="H42" s="51">
        <f>SUM(H7:H40)</f>
        <v>209992.1</v>
      </c>
      <c r="I42" s="51">
        <f>SUM(I7:I41)</f>
        <v>2099921</v>
      </c>
    </row>
  </sheetData>
  <mergeCells count="2">
    <mergeCell ref="B3:D3"/>
    <mergeCell ref="B4:D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mzahn</dc:creator>
  <cp:keywords/>
  <dc:description/>
  <cp:lastModifiedBy>Mike or Jan</cp:lastModifiedBy>
  <cp:lastPrinted>2005-11-08T21:23:15Z</cp:lastPrinted>
  <dcterms:created xsi:type="dcterms:W3CDTF">2005-11-08T21:05:09Z</dcterms:created>
  <dcterms:modified xsi:type="dcterms:W3CDTF">2006-11-18T16:36:48Z</dcterms:modified>
  <cp:category/>
  <cp:version/>
  <cp:contentType/>
  <cp:contentStatus/>
</cp:coreProperties>
</file>